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Generación Cuenta 23\Cuenta Pública\Archivos SIRET\"/>
    </mc:Choice>
  </mc:AlternateContent>
  <bookViews>
    <workbookView xWindow="0" yWindow="0" windowWidth="20490" windowHeight="7005" tabRatio="863" activeTab="3"/>
  </bookViews>
  <sheets>
    <sheet name="Notas a los Edos Financiero" sheetId="66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ACT!$A$97:$D$216</definedName>
    <definedName name="_xlnm._FilterDatabase" localSheetId="7" hidden="1">EFE!$A$19:$D$43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65" l="1"/>
  <c r="H2" i="65"/>
  <c r="H1" i="65"/>
  <c r="A3" i="65"/>
  <c r="A1" i="65"/>
  <c r="E3" i="62"/>
  <c r="E2" i="62"/>
  <c r="E1" i="62"/>
  <c r="E3" i="61"/>
  <c r="E2" i="61"/>
  <c r="E1" i="61"/>
  <c r="E3" i="60"/>
  <c r="E2" i="60"/>
  <c r="E1" i="60"/>
  <c r="H3" i="59"/>
  <c r="H2" i="59"/>
  <c r="H1" i="59"/>
  <c r="A3" i="59"/>
  <c r="A1" i="59"/>
  <c r="F8" i="65" l="1"/>
  <c r="E8" i="65"/>
  <c r="D8" i="65"/>
  <c r="C8" i="65"/>
  <c r="C20" i="63" l="1"/>
  <c r="C7" i="64" l="1"/>
  <c r="C37" i="64" s="1"/>
  <c r="D131" i="62"/>
  <c r="D121" i="62"/>
  <c r="C121" i="62"/>
  <c r="D80" i="62"/>
  <c r="C80" i="62"/>
  <c r="C74" i="62"/>
  <c r="D49" i="62"/>
  <c r="C49" i="62"/>
  <c r="C98" i="62"/>
  <c r="C131" i="62"/>
  <c r="C111" i="62"/>
  <c r="D111" i="62"/>
  <c r="D109" i="62"/>
  <c r="C109" i="62"/>
  <c r="D103" i="62"/>
  <c r="C103" i="62"/>
  <c r="D98" i="62"/>
  <c r="D92" i="62"/>
  <c r="C92" i="62"/>
  <c r="D90" i="62"/>
  <c r="D89" i="62" s="1"/>
  <c r="C90" i="62"/>
  <c r="C89" i="62"/>
  <c r="D74" i="62"/>
  <c r="D61" i="62" s="1"/>
  <c r="D71" i="62"/>
  <c r="C71" i="62"/>
  <c r="D62" i="62"/>
  <c r="C62" i="62"/>
  <c r="D58" i="62"/>
  <c r="C58" i="62"/>
  <c r="C56" i="62"/>
  <c r="D56" i="62"/>
  <c r="D54" i="62"/>
  <c r="C54" i="62"/>
  <c r="D50" i="62"/>
  <c r="C50" i="62"/>
  <c r="D52" i="62"/>
  <c r="C52" i="62"/>
  <c r="D43" i="62"/>
  <c r="C43" i="62"/>
  <c r="D37" i="62"/>
  <c r="C37" i="62"/>
  <c r="D28" i="62"/>
  <c r="C28" i="62"/>
  <c r="D20" i="62"/>
  <c r="C20" i="62"/>
  <c r="D15" i="62"/>
  <c r="C15" i="62"/>
  <c r="D48" i="62" l="1"/>
  <c r="D133" i="62" s="1"/>
  <c r="C61" i="62"/>
  <c r="C48" i="62" s="1"/>
  <c r="C133" i="62" s="1"/>
  <c r="C16" i="61" l="1"/>
  <c r="C215" i="60"/>
  <c r="C214" i="60"/>
  <c r="C204" i="60"/>
  <c r="C198" i="60"/>
  <c r="C195" i="60"/>
  <c r="C186" i="60"/>
  <c r="C182" i="60"/>
  <c r="C180" i="60"/>
  <c r="C177" i="60"/>
  <c r="C174" i="60"/>
  <c r="C173" i="60"/>
  <c r="C171" i="60" s="1"/>
  <c r="C167" i="60"/>
  <c r="C164" i="60"/>
  <c r="C161" i="60"/>
  <c r="C160" i="60" s="1"/>
  <c r="C157" i="60"/>
  <c r="C151" i="60"/>
  <c r="C149" i="60"/>
  <c r="C146" i="60"/>
  <c r="C142" i="60"/>
  <c r="C137" i="60"/>
  <c r="C134" i="60"/>
  <c r="C131" i="60"/>
  <c r="C127" i="60" s="1"/>
  <c r="C99" i="60"/>
  <c r="C117" i="60"/>
  <c r="C107" i="60"/>
  <c r="C100" i="60"/>
  <c r="C65" i="60"/>
  <c r="C59" i="60"/>
  <c r="C87" i="60"/>
  <c r="C85" i="60"/>
  <c r="C83" i="60"/>
  <c r="C77" i="60"/>
  <c r="C74" i="60"/>
  <c r="C73" i="60"/>
  <c r="C46" i="60"/>
  <c r="C37" i="60"/>
  <c r="C34" i="60"/>
  <c r="C28" i="60"/>
  <c r="C25" i="60"/>
  <c r="C19" i="60"/>
  <c r="C9" i="60"/>
  <c r="C8" i="60"/>
  <c r="D103" i="59"/>
  <c r="C103" i="59"/>
  <c r="D113" i="59"/>
  <c r="C113" i="59"/>
  <c r="C96" i="59"/>
  <c r="C90" i="59"/>
  <c r="C54" i="59"/>
  <c r="E62" i="59"/>
  <c r="D62" i="59"/>
  <c r="C62" i="59"/>
  <c r="E54" i="59"/>
  <c r="D54" i="59"/>
  <c r="C41" i="59"/>
  <c r="C185" i="60" l="1"/>
  <c r="C170" i="60"/>
  <c r="C98" i="60"/>
  <c r="D210" i="60" s="1"/>
  <c r="C58" i="60"/>
  <c r="D189" i="60" l="1"/>
  <c r="D164" i="60"/>
  <c r="D186" i="60"/>
  <c r="D176" i="60"/>
  <c r="D180" i="60"/>
  <c r="D187" i="60"/>
  <c r="D193" i="60"/>
  <c r="D154" i="60"/>
  <c r="D141" i="60"/>
  <c r="D152" i="60"/>
  <c r="D213" i="60"/>
  <c r="D114" i="60"/>
  <c r="D129" i="60"/>
  <c r="D174" i="60"/>
  <c r="D107" i="60"/>
  <c r="D130" i="60"/>
  <c r="D169" i="60"/>
  <c r="D109" i="60"/>
  <c r="D195" i="60"/>
  <c r="D116" i="60"/>
  <c r="D215" i="60"/>
  <c r="D134" i="60"/>
  <c r="D158" i="60"/>
  <c r="D156" i="60"/>
  <c r="D161" i="60"/>
  <c r="D105" i="60"/>
  <c r="D179" i="60"/>
  <c r="D122" i="60"/>
  <c r="D150" i="60"/>
  <c r="D168" i="60"/>
  <c r="D167" i="60"/>
  <c r="D209" i="60"/>
  <c r="D185" i="60"/>
  <c r="D153" i="60"/>
  <c r="D125" i="60"/>
  <c r="D207" i="60"/>
  <c r="D206" i="60"/>
  <c r="D99" i="60"/>
  <c r="D214" i="60"/>
  <c r="D138" i="60"/>
  <c r="D175" i="60"/>
  <c r="D104" i="60"/>
  <c r="D118" i="60"/>
  <c r="D155" i="60"/>
  <c r="D208" i="60"/>
  <c r="D103" i="60"/>
  <c r="D135" i="60"/>
  <c r="D178" i="60"/>
  <c r="D205" i="60"/>
  <c r="D173" i="60"/>
  <c r="D145" i="60"/>
  <c r="D121" i="60"/>
  <c r="D196" i="60"/>
  <c r="D200" i="60"/>
  <c r="D131" i="60"/>
  <c r="D111" i="60"/>
  <c r="D143" i="60"/>
  <c r="D183" i="60"/>
  <c r="D192" i="60"/>
  <c r="D128" i="60"/>
  <c r="D160" i="60"/>
  <c r="D120" i="60"/>
  <c r="D108" i="60"/>
  <c r="D146" i="60"/>
  <c r="D212" i="60"/>
  <c r="D201" i="60"/>
  <c r="D177" i="60"/>
  <c r="D157" i="60"/>
  <c r="D137" i="60"/>
  <c r="D113" i="60"/>
  <c r="D202" i="60"/>
  <c r="D216" i="60"/>
  <c r="D184" i="60"/>
  <c r="D142" i="60"/>
  <c r="D100" i="60"/>
  <c r="D132" i="60"/>
  <c r="D159" i="60"/>
  <c r="D194" i="60"/>
  <c r="D147" i="60"/>
  <c r="D112" i="60"/>
  <c r="D139" i="60"/>
  <c r="D171" i="60"/>
  <c r="D110" i="60"/>
  <c r="D182" i="60"/>
  <c r="D124" i="60"/>
  <c r="D151" i="60"/>
  <c r="D188" i="60"/>
  <c r="D197" i="60"/>
  <c r="D181" i="60"/>
  <c r="D165" i="60"/>
  <c r="D149" i="60"/>
  <c r="D133" i="60"/>
  <c r="D117" i="60"/>
  <c r="D101" i="60"/>
  <c r="D191" i="60"/>
  <c r="D211" i="60"/>
  <c r="D190" i="60"/>
  <c r="D115" i="60"/>
  <c r="D163" i="60"/>
  <c r="D106" i="60"/>
  <c r="D127" i="60"/>
  <c r="D148" i="60"/>
  <c r="D170" i="60"/>
  <c r="D204" i="60"/>
  <c r="D126" i="60"/>
  <c r="D102" i="60"/>
  <c r="D123" i="60"/>
  <c r="D144" i="60"/>
  <c r="D166" i="60"/>
  <c r="D198" i="60"/>
  <c r="D136" i="60"/>
  <c r="D203" i="60"/>
  <c r="D119" i="60"/>
  <c r="D140" i="60"/>
  <c r="D162" i="60"/>
  <c r="D199" i="60"/>
  <c r="D172" i="60"/>
  <c r="E80" i="59" l="1"/>
  <c r="D80" i="59"/>
  <c r="C80" i="59"/>
  <c r="E74" i="59"/>
  <c r="D74" i="59"/>
  <c r="C74" i="59"/>
  <c r="C32" i="59"/>
  <c r="F14" i="59" l="1"/>
  <c r="G14" i="59"/>
  <c r="A1" i="64"/>
  <c r="D98" i="60"/>
  <c r="A1" i="63" l="1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<sst xmlns="http://schemas.openxmlformats.org/spreadsheetml/2006/main" count="961" uniqueCount="660">
  <si>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</si>
  <si>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</si>
  <si>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</si>
  <si>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</si>
  <si>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</si>
  <si>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</si>
  <si>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</si>
  <si>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</si>
  <si>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</si>
  <si>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</si>
  <si>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</si>
  <si>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</si>
  <si>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</si>
  <si>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</si>
  <si>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</si>
  <si>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</si>
  <si>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</si>
  <si>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</si>
  <si>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</si>
  <si>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</si>
  <si>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</si>
  <si>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</si>
  <si>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</si>
  <si>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</si>
  <si>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</si>
  <si>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</si>
  <si>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</si>
  <si>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</si>
  <si>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</si>
  <si>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</si>
  <si>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</si>
  <si>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</si>
  <si>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</si>
  <si>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</si>
  <si>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</si>
  <si>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</si>
  <si>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</si>
  <si>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</si>
  <si>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</si>
  <si>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</si>
  <si>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</si>
  <si>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</si>
  <si>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</si>
  <si>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</si>
  <si>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</si>
  <si>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</si>
  <si>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</si>
  <si>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</si>
  <si>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</si>
  <si>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</si>
  <si>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</si>
  <si>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</si>
  <si>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</si>
  <si>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</si>
  <si>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</si>
  <si>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</si>
  <si>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</si>
  <si>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</si>
  <si>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</si>
  <si>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</si>
  <si>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</si>
  <si>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</si>
  <si>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</si>
  <si>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</si>
  <si>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</si>
  <si>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</si>
  <si>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</si>
  <si>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</si>
  <si>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</si>
  <si>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</si>
  <si>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</si>
  <si>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</si>
  <si>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</si>
  <si>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</si>
  <si>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</si>
  <si>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</si>
  <si>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</si>
  <si>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</si>
  <si>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</si>
  <si>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</si>
  <si>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</si>
  <si>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</si>
  <si>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</si>
  <si>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</si>
  <si>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</si>
  <si>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</si>
  <si>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</si>
  <si>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</si>
  <si>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</si>
  <si>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</si>
  <si>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</si>
  <si>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</si>
  <si>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</si>
  <si>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</si>
  <si>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</si>
  <si>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</si>
  <si>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</si>
  <si>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</si>
  <si>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</si>
  <si>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</si>
  <si>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</si>
  <si>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</si>
  <si>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</si>
  <si>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</si>
  <si>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</si>
  <si>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</si>
  <si>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</si>
  <si>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</si>
  <si>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</si>
  <si>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</si>
  <si>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</si>
  <si>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</si>
  <si>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</si>
  <si>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</si>
  <si>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</si>
  <si>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</si>
  <si>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</si>
  <si>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</si>
  <si>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</si>
  <si>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</si>
  <si>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</si>
  <si>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</si>
  <si>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</si>
  <si>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</si>
  <si>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</si>
  <si>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</si>
  <si>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</si>
  <si>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</si>
  <si>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</si>
  <si>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</si>
  <si>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</si>
  <si>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</si>
  <si>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</si>
  <si>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</si>
  <si>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</si>
  <si>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</si>
  <si>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</si>
  <si>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</si>
  <si>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</si>
  <si>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</si>
  <si>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</si>
  <si>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</si>
  <si>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</si>
  <si>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</si>
  <si>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</si>
  <si>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</si>
  <si>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</si>
  <si>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</si>
  <si>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</si>
  <si>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</si>
  <si>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</si>
  <si>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</si>
  <si>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</si>
  <si>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</si>
  <si>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</si>
  <si>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</si>
  <si>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</si>
  <si>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</si>
  <si>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</si>
  <si>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</si>
  <si>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</si>
  <si>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</si>
  <si>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</si>
  <si>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</si>
  <si>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</si>
  <si>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</si>
  <si>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</si>
  <si>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</si>
  <si>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</si>
  <si>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</si>
  <si>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</si>
  <si>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</si>
  <si>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</si>
  <si>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</si>
  <si>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</si>
  <si>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</si>
  <si>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</si>
  <si>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</si>
  <si>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</si>
  <si>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</si>
  <si>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</si>
  <si>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</si>
  <si>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</si>
  <si>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</si>
  <si>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</si>
  <si>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</si>
  <si>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</si>
  <si>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</si>
  <si>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</si>
  <si>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</si>
  <si>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</si>
  <si>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</si>
  <si>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</si>
  <si>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</si>
  <si>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</si>
  <si>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</si>
  <si>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</si>
  <si>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</si>
  <si>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</si>
  <si>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</si>
  <si>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</si>
  <si>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</si>
  <si>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</si>
  <si>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</si>
  <si>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</si>
  <si>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</si>
  <si>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</si>
  <si>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</si>
  <si>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</si>
  <si>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</si>
  <si>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</si>
  <si>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</si>
  <si>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</si>
  <si>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</si>
  <si>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</si>
  <si>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</si>
  <si>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</si>
  <si>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</si>
  <si>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</si>
  <si>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</si>
  <si>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</si>
  <si>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</si>
  <si>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</si>
  <si>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</si>
  <si>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</si>
  <si>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</si>
  <si>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</si>
  <si>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</si>
  <si>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</si>
  <si>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</si>
  <si>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</si>
  <si>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</si>
  <si>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</si>
  <si>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</si>
  <si>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</si>
  <si>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</si>
  <si>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</si>
  <si>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</si>
  <si>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</si>
  <si>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</si>
  <si>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</si>
  <si>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</si>
  <si>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</si>
  <si>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</si>
  <si>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</si>
  <si>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</si>
  <si>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</si>
  <si>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</si>
  <si>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</si>
  <si>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</si>
  <si>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</si>
  <si>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</si>
  <si>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</si>
  <si>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</si>
  <si>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</si>
  <si>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</si>
  <si>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</si>
  <si>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</si>
  <si>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</si>
  <si>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</si>
  <si>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</si>
  <si>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</si>
  <si>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</si>
  <si>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</si>
  <si>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</si>
  <si>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</si>
  <si>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</si>
  <si>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</si>
  <si>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</si>
  <si>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</si>
  <si>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</si>
  <si>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</si>
  <si>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</si>
  <si>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</si>
  <si>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</si>
  <si>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</si>
  <si>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</si>
  <si>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</si>
  <si>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</si>
  <si>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</si>
  <si>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</si>
  <si>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</si>
  <si>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</si>
  <si>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</si>
  <si>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</si>
  <si>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</si>
  <si>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</si>
  <si>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</si>
  <si>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</si>
  <si>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</si>
  <si>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</si>
  <si>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</si>
  <si>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</si>
  <si>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</si>
  <si>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</si>
  <si>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</si>
  <si>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</si>
  <si>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</si>
  <si>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</si>
  <si>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</si>
  <si>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</si>
  <si>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</si>
  <si>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</si>
  <si>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</si>
  <si>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</si>
  <si>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</si>
  <si>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</si>
  <si>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</si>
  <si>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</si>
  <si>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</si>
  <si>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</si>
  <si>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</si>
  <si>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</si>
  <si>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</si>
  <si>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</si>
  <si>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</si>
  <si>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</si>
  <si>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</si>
  <si>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</si>
  <si>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</si>
  <si>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</si>
  <si>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</si>
  <si>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</si>
  <si>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</si>
  <si>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</si>
  <si>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</si>
  <si>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</si>
  <si>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</si>
  <si>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</si>
  <si>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</si>
  <si>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</si>
  <si>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</si>
  <si>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</si>
  <si>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</si>
  <si>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</si>
  <si>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</si>
  <si>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</si>
  <si>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</si>
  <si>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</si>
  <si>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</si>
  <si>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</si>
  <si>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</si>
  <si>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</si>
  <si>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</si>
  <si>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</si>
  <si>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</si>
  <si>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</si>
  <si>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</si>
  <si>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</si>
  <si>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</si>
  <si>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</si>
  <si>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</si>
  <si>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</si>
  <si>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</si>
  <si>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</si>
  <si>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</si>
  <si>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</si>
  <si>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</si>
  <si>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</si>
  <si>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</si>
  <si>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</si>
  <si>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</si>
  <si>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</si>
  <si>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</si>
  <si>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</si>
  <si>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</si>
  <si>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</si>
  <si>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</si>
  <si>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</si>
  <si>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</si>
  <si>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</si>
  <si>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</si>
  <si>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</si>
  <si>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</si>
  <si>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</si>
  <si>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</si>
  <si>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</si>
  <si>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</si>
  <si>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</si>
  <si>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</si>
  <si>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</si>
  <si>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</si>
  <si>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</si>
  <si>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</si>
  <si>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</si>
  <si>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</si>
  <si>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</si>
  <si>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</si>
  <si>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</si>
  <si>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</si>
  <si>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</si>
  <si>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</si>
  <si>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</si>
  <si>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</si>
  <si>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</si>
  <si>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</si>
  <si>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</si>
  <si>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</si>
  <si>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</si>
  <si>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</si>
  <si>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</si>
  <si>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</si>
  <si>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</si>
  <si>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</si>
  <si>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</si>
  <si>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</si>
  <si>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</si>
  <si>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</si>
  <si>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</si>
  <si>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</si>
  <si>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</si>
  <si>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</si>
  <si>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</si>
  <si>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</si>
  <si>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</si>
  <si>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</si>
  <si>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</si>
  <si>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</si>
  <si>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</si>
  <si>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</si>
  <si>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</si>
  <si>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</si>
  <si>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</si>
  <si>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</si>
  <si>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</si>
  <si>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</si>
  <si>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</si>
  <si>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</si>
  <si>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</si>
  <si>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</si>
  <si>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</si>
  <si>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</si>
  <si>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</si>
  <si>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</si>
  <si>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</si>
  <si>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</si>
  <si>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</si>
  <si>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</si>
  <si>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</si>
  <si>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</si>
  <si>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</si>
  <si>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</si>
  <si>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</si>
  <si>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</si>
  <si>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</si>
  <si>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</si>
  <si>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</si>
  <si>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</si>
  <si>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</si>
  <si>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</si>
  <si>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</si>
  <si>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</si>
  <si>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</si>
  <si>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</si>
  <si>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</si>
  <si>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</si>
  <si>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</si>
  <si>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</si>
  <si>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</si>
  <si>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</si>
  <si>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</si>
  <si>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</si>
  <si>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</si>
  <si>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</si>
  <si>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</si>
  <si>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</si>
  <si>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</si>
  <si>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</si>
  <si>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</si>
  <si>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</si>
  <si>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</si>
  <si>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</si>
  <si>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</si>
  <si>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</si>
  <si>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</si>
  <si>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</si>
  <si>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</si>
  <si>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</si>
  <si>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</si>
  <si>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</si>
  <si>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</si>
  <si>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</si>
  <si>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</si>
  <si>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</si>
  <si>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</si>
  <si>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</si>
  <si>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</si>
  <si>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</si>
  <si>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</si>
  <si>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</si>
  <si>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</si>
  <si>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</si>
  <si>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</si>
  <si>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</si>
  <si>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</si>
  <si>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</si>
  <si>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</si>
  <si>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</si>
  <si>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</si>
  <si>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</si>
  <si>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</si>
  <si>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</si>
  <si>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</si>
  <si>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</si>
  <si>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</si>
  <si>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</si>
  <si>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</si>
  <si>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</si>
  <si>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</si>
  <si>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</si>
  <si>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</si>
  <si>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</si>
  <si>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</si>
  <si>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</si>
  <si>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</si>
  <si>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</si>
  <si>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</si>
  <si>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</si>
  <si>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</si>
  <si>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</si>
  <si>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</si>
  <si>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</si>
  <si>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</si>
  <si>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</si>
  <si>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</si>
  <si>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</si>
  <si>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</si>
  <si>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</si>
  <si>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</si>
  <si>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</si>
  <si>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</si>
  <si>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</si>
  <si>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</si>
  <si>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</si>
  <si>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</si>
  <si>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</si>
  <si>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</si>
  <si>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</si>
  <si>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</si>
  <si>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</si>
  <si>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</si>
  <si>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</si>
  <si>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</si>
  <si>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</si>
  <si>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</si>
  <si>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</si>
  <si>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</si>
  <si>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</si>
  <si>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</si>
  <si>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</si>
  <si>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</si>
  <si>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</si>
  <si>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</si>
  <si>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</si>
  <si>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</si>
  <si>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</si>
  <si>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</si>
  <si>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</si>
  <si>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</si>
  <si>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</si>
  <si>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</si>
  <si>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</si>
  <si>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</si>
  <si>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</si>
  <si>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</si>
  <si>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</si>
  <si>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</si>
  <si>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</si>
  <si>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</si>
  <si>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</si>
  <si>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</si>
  <si>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</si>
  <si>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</si>
  <si>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</si>
  <si>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</si>
  <si>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</si>
  <si>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</si>
  <si>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</si>
  <si>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</si>
  <si>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</si>
  <si>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</si>
  <si>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</si>
  <si>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</si>
  <si>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</si>
  <si>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</si>
  <si>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</si>
  <si>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</si>
  <si>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</si>
  <si>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</si>
  <si>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</si>
  <si>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</si>
  <si>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</si>
  <si>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</si>
  <si>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</si>
  <si>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</si>
  <si>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</si>
  <si>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</si>
  <si>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</si>
  <si>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</si>
  <si>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</si>
  <si>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</si>
  <si>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</si>
  <si>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</si>
  <si>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</si>
  <si>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</si>
  <si>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</si>
  <si>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</si>
  <si>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</si>
  <si>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</si>
  <si>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</si>
  <si>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</si>
  <si>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</si>
  <si>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</si>
  <si>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</si>
  <si>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</si>
  <si>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</si>
  <si>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</si>
  <si>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</si>
  <si>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</si>
  <si>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</si>
  <si>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</si>
  <si>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</si>
  <si>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</si>
  <si>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</si>
  <si>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</si>
  <si>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</si>
  <si>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</si>
  <si>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</si>
  <si>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</si>
  <si>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</si>
  <si>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</si>
  <si>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</si>
  <si>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</si>
  <si>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</si>
  <si>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</si>
  <si>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</si>
  <si>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</si>
  <si>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</si>
  <si>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</si>
  <si>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</si>
  <si>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</si>
  <si>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</si>
  <si>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</si>
  <si>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</si>
  <si>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Descentralizado 1</t>
  </si>
  <si>
    <t>Municipio de León</t>
  </si>
  <si>
    <t>Correspondiente del 01 de Enero al 31 de Diciembre de 2023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</si>
  <si>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</si>
  <si>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</si>
  <si>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</si>
  <si>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</si>
  <si>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</si>
  <si>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</si>
  <si>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</si>
  <si>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</si>
  <si>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>SUELDO BASE DEL PERSONAL DEL SECTOR CENTRAL</t>
  </si>
  <si>
    <t>REALIZACIÓN  DE SERVICIOS GENERALES</t>
  </si>
  <si>
    <t>TRANSFERENCIAS A ENTIDADES</t>
  </si>
  <si>
    <t>Anual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</si>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</sst>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13" fillId="0" borderId="0" xfId="14" applyFont="1"/>
    <xf numFmtId="164" fontId="13" fillId="0" borderId="0" xfId="14" applyNumberFormat="1" applyFont="1"/>
    <xf numFmtId="0" fontId="12" fillId="0" borderId="0" xfId="8" applyFont="1"/>
    <xf numFmtId="9" fontId="12" fillId="0" borderId="0" xfId="8" applyNumberFormat="1" applyFont="1"/>
    <xf numFmtId="0" fontId="12" fillId="0" borderId="0" xfId="8" applyFont="1" applyAlignment="1">
      <alignment horizontal="center"/>
    </xf>
    <xf numFmtId="164" fontId="12" fillId="0" borderId="0" xfId="14" applyNumberFormat="1" applyFont="1"/>
    <xf numFmtId="9" fontId="13" fillId="0" borderId="0" xfId="15" applyFont="1"/>
    <xf numFmtId="9" fontId="12" fillId="0" borderId="0" xfId="15" applyFont="1"/>
    <xf numFmtId="9" fontId="8" fillId="0" borderId="0" xfId="15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164" fontId="16" fillId="5" borderId="0" xfId="14" applyNumberFormat="1" applyFont="1" applyFill="1"/>
    <xf numFmtId="164" fontId="17" fillId="6" borderId="0" xfId="14" applyNumberFormat="1" applyFont="1" applyFill="1"/>
    <xf numFmtId="164" fontId="2" fillId="0" borderId="0" xfId="14" applyNumberFormat="1" applyFont="1"/>
    <xf numFmtId="164" fontId="3" fillId="0" borderId="0" xfId="14" applyNumberFormat="1" applyFont="1"/>
    <xf numFmtId="0" fontId="2" fillId="0" borderId="0" xfId="12" applyFont="1" applyAlignment="1">
      <alignment horizontal="center"/>
    </xf>
    <xf numFmtId="0" fontId="2" fillId="0" borderId="0" xfId="12" applyFont="1" applyAlignment="1">
      <alignment wrapText="1"/>
    </xf>
    <xf numFmtId="9" fontId="2" fillId="0" borderId="0" xfId="12" applyNumberFormat="1" applyFont="1"/>
    <xf numFmtId="43" fontId="8" fillId="0" borderId="0" xfId="14" applyFont="1" applyFill="1"/>
    <xf numFmtId="164" fontId="8" fillId="0" borderId="0" xfId="14" applyNumberFormat="1" applyFont="1" applyFill="1"/>
    <xf numFmtId="43" fontId="0" fillId="0" borderId="0" xfId="14" applyFont="1"/>
    <xf numFmtId="43" fontId="13" fillId="0" borderId="0" xfId="9" applyNumberFormat="1" applyFont="1"/>
    <xf numFmtId="164" fontId="12" fillId="8" borderId="1" xfId="14" applyNumberFormat="1" applyFont="1" applyFill="1" applyBorder="1" applyAlignment="1">
      <alignment horizontal="right" vertical="center"/>
    </xf>
    <xf numFmtId="164" fontId="12" fillId="0" borderId="9" xfId="14" applyNumberFormat="1" applyFont="1" applyBorder="1" applyAlignment="1">
      <alignment horizontal="right" vertical="center"/>
    </xf>
    <xf numFmtId="164" fontId="12" fillId="0" borderId="1" xfId="14" applyNumberFormat="1" applyFont="1" applyFill="1" applyBorder="1" applyAlignment="1">
      <alignment horizontal="right" vertical="center"/>
    </xf>
    <xf numFmtId="164" fontId="13" fillId="0" borderId="1" xfId="14" applyNumberFormat="1" applyFont="1" applyFill="1" applyBorder="1" applyAlignment="1">
      <alignment horizontal="right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164" fontId="13" fillId="0" borderId="1" xfId="14" applyNumberFormat="1" applyFont="1" applyFill="1" applyBorder="1" applyAlignment="1">
      <alignment horizontal="right" vertical="center" wrapText="1" indent="1"/>
    </xf>
    <xf numFmtId="164" fontId="13" fillId="0" borderId="9" xfId="14" applyNumberFormat="1" applyFont="1" applyFill="1" applyBorder="1" applyAlignment="1">
      <alignment horizontal="right" vertical="center" wrapText="1" indent="1"/>
    </xf>
    <xf numFmtId="164" fontId="12" fillId="8" borderId="1" xfId="14" applyNumberFormat="1" applyFont="1" applyFill="1" applyBorder="1" applyAlignment="1">
      <alignment horizontal="right" vertical="center" wrapText="1" indent="1"/>
    </xf>
    <xf numFmtId="164" fontId="13" fillId="0" borderId="11" xfId="14" applyNumberFormat="1" applyFont="1" applyBorder="1" applyAlignment="1">
      <alignment horizontal="right" vertical="center" indent="1"/>
    </xf>
    <xf numFmtId="164" fontId="13" fillId="0" borderId="0" xfId="9" applyNumberFormat="1" applyFont="1"/>
    <xf numFmtId="164" fontId="12" fillId="0" borderId="0" xfId="14" applyNumberFormat="1" applyFont="1" applyFill="1"/>
    <xf numFmtId="164" fontId="13" fillId="0" borderId="0" xfId="14" applyNumberFormat="1" applyFont="1" applyFill="1"/>
    <xf numFmtId="0" fontId="12" fillId="0" borderId="0" xfId="9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3" fontId="13" fillId="9" borderId="0" xfId="14" applyFont="1" applyFill="1"/>
    <xf numFmtId="0" fontId="13" fillId="9" borderId="0" xfId="9" applyFont="1" applyFill="1"/>
  </cellXfs>
  <cellStyles count="16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95250</xdr:rowOff>
    </xdr:from>
    <xdr:to>
      <xdr:col>4</xdr:col>
      <xdr:colOff>457199</xdr:colOff>
      <xdr:row>55</xdr:row>
      <xdr:rowOff>133351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0" y="7277100"/>
          <a:ext cx="8086724" cy="1038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G42" sqref="G42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1" t="s">
        <v>645</v>
      </c>
      <c r="B1" s="132"/>
      <c r="C1" s="133" t="s">
        <v>0</v>
      </c>
      <c r="D1" s="134">
        <v>2023</v>
      </c>
    </row>
    <row r="2" spans="1:4" x14ac:dyDescent="0.2">
      <c r="A2" s="135" t="s">
        <v>1</v>
      </c>
      <c r="B2" s="127"/>
      <c r="C2" s="136" t="s">
        <v>2</v>
      </c>
      <c r="D2" s="137" t="s">
        <v>658</v>
      </c>
    </row>
    <row r="3" spans="1:4" x14ac:dyDescent="0.2">
      <c r="A3" s="135" t="s">
        <v>646</v>
      </c>
      <c r="B3" s="127"/>
      <c r="C3" s="136" t="s">
        <v>3</v>
      </c>
      <c r="D3" s="138" t="s">
        <v>659</v>
      </c>
    </row>
    <row r="4" spans="1:4" x14ac:dyDescent="0.2">
      <c r="A4" s="139" t="s">
        <v>4</v>
      </c>
      <c r="B4" s="128"/>
      <c r="C4" s="128"/>
      <c r="D4" s="140"/>
    </row>
    <row r="5" spans="1:4" ht="15" customHeight="1" x14ac:dyDescent="0.2">
      <c r="A5" s="129" t="s">
        <v>5</v>
      </c>
      <c r="B5" s="130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58" t="s">
        <v>9</v>
      </c>
      <c r="B10" s="59" t="s">
        <v>10</v>
      </c>
    </row>
    <row r="11" spans="1:4" x14ac:dyDescent="0.2">
      <c r="A11" s="58" t="s">
        <v>11</v>
      </c>
      <c r="B11" s="59" t="s">
        <v>12</v>
      </c>
    </row>
    <row r="12" spans="1:4" x14ac:dyDescent="0.2">
      <c r="A12" s="58" t="s">
        <v>13</v>
      </c>
      <c r="B12" s="59" t="s">
        <v>14</v>
      </c>
    </row>
    <row r="13" spans="1:4" x14ac:dyDescent="0.2">
      <c r="A13" s="58" t="s">
        <v>15</v>
      </c>
      <c r="B13" s="59" t="s">
        <v>16</v>
      </c>
    </row>
    <row r="14" spans="1:4" x14ac:dyDescent="0.2">
      <c r="A14" s="58" t="s">
        <v>17</v>
      </c>
      <c r="B14" s="59" t="s">
        <v>18</v>
      </c>
    </row>
    <row r="15" spans="1:4" x14ac:dyDescent="0.2">
      <c r="A15" s="58" t="s">
        <v>19</v>
      </c>
      <c r="B15" s="59" t="s">
        <v>20</v>
      </c>
    </row>
    <row r="16" spans="1:4" x14ac:dyDescent="0.2">
      <c r="A16" s="58" t="s">
        <v>21</v>
      </c>
      <c r="B16" s="59" t="s">
        <v>22</v>
      </c>
    </row>
    <row r="17" spans="1:2" x14ac:dyDescent="0.2">
      <c r="A17" s="58" t="s">
        <v>23</v>
      </c>
      <c r="B17" s="59" t="s">
        <v>24</v>
      </c>
    </row>
    <row r="18" spans="1:2" x14ac:dyDescent="0.2">
      <c r="A18" s="58" t="s">
        <v>25</v>
      </c>
      <c r="B18" s="59" t="s">
        <v>26</v>
      </c>
    </row>
    <row r="19" spans="1:2" x14ac:dyDescent="0.2">
      <c r="A19" s="58" t="s">
        <v>27</v>
      </c>
      <c r="B19" s="59" t="s">
        <v>28</v>
      </c>
    </row>
    <row r="20" spans="1:2" x14ac:dyDescent="0.2">
      <c r="A20" s="58" t="s">
        <v>29</v>
      </c>
      <c r="B20" s="59" t="s">
        <v>30</v>
      </c>
    </row>
    <row r="21" spans="1:2" x14ac:dyDescent="0.2">
      <c r="A21" s="58" t="s">
        <v>31</v>
      </c>
      <c r="B21" s="59" t="s">
        <v>32</v>
      </c>
    </row>
    <row r="22" spans="1:2" x14ac:dyDescent="0.2">
      <c r="A22" s="58" t="s">
        <v>33</v>
      </c>
      <c r="B22" s="59" t="s">
        <v>34</v>
      </c>
    </row>
    <row r="23" spans="1:2" x14ac:dyDescent="0.2">
      <c r="A23" s="58" t="s">
        <v>35</v>
      </c>
      <c r="B23" s="59" t="s">
        <v>36</v>
      </c>
    </row>
    <row r="24" spans="1:2" x14ac:dyDescent="0.2">
      <c r="A24" s="58" t="s">
        <v>37</v>
      </c>
      <c r="B24" s="59" t="s">
        <v>38</v>
      </c>
    </row>
    <row r="25" spans="1:2" x14ac:dyDescent="0.2">
      <c r="A25" s="58" t="s">
        <v>39</v>
      </c>
      <c r="B25" s="59" t="s">
        <v>40</v>
      </c>
    </row>
    <row r="26" spans="1:2" x14ac:dyDescent="0.2">
      <c r="A26" s="58" t="s">
        <v>41</v>
      </c>
      <c r="B26" s="59" t="s">
        <v>42</v>
      </c>
    </row>
    <row r="27" spans="1:2" x14ac:dyDescent="0.2">
      <c r="A27" s="58" t="s">
        <v>43</v>
      </c>
      <c r="B27" s="59" t="s">
        <v>44</v>
      </c>
    </row>
    <row r="28" spans="1:2" x14ac:dyDescent="0.2">
      <c r="A28" s="58" t="s">
        <v>45</v>
      </c>
      <c r="B28" s="59" t="s">
        <v>46</v>
      </c>
    </row>
    <row r="29" spans="1:2" x14ac:dyDescent="0.2">
      <c r="A29" s="58" t="s">
        <v>47</v>
      </c>
      <c r="B29" s="59" t="s">
        <v>48</v>
      </c>
    </row>
    <row r="30" spans="1:2" x14ac:dyDescent="0.2">
      <c r="A30" s="58" t="s">
        <v>49</v>
      </c>
      <c r="B30" s="59" t="s">
        <v>50</v>
      </c>
    </row>
    <row r="31" spans="1:2" x14ac:dyDescent="0.2">
      <c r="A31" s="58" t="s">
        <v>51</v>
      </c>
      <c r="B31" s="59" t="s">
        <v>52</v>
      </c>
    </row>
    <row r="32" spans="1:2" x14ac:dyDescent="0.2">
      <c r="A32" s="58" t="s">
        <v>53</v>
      </c>
      <c r="B32" s="59" t="s">
        <v>54</v>
      </c>
    </row>
    <row r="33" spans="1:4" x14ac:dyDescent="0.2">
      <c r="A33" s="58"/>
      <c r="B33" s="59"/>
    </row>
    <row r="34" spans="1:4" x14ac:dyDescent="0.2">
      <c r="A34" s="17"/>
      <c r="B34" s="19"/>
    </row>
    <row r="35" spans="1:4" x14ac:dyDescent="0.2">
      <c r="A35" s="58" t="s">
        <v>55</v>
      </c>
      <c r="B35" s="59" t="s">
        <v>56</v>
      </c>
    </row>
    <row r="36" spans="1:4" x14ac:dyDescent="0.2">
      <c r="A36" s="58" t="s">
        <v>57</v>
      </c>
      <c r="B36" s="59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59" t="s">
        <v>61</v>
      </c>
    </row>
    <row r="40" spans="1:4" x14ac:dyDescent="0.2">
      <c r="A40" s="17"/>
      <c r="B40" s="59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76" t="s">
        <v>63</v>
      </c>
      <c r="B43" s="176"/>
      <c r="C43" s="122"/>
      <c r="D43" s="122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sqref="A1:E22"/>
    </sheetView>
  </sheetViews>
  <sheetFormatPr baseColWidth="10" defaultColWidth="11.42578125" defaultRowHeight="11.25" x14ac:dyDescent="0.2"/>
  <cols>
    <col min="1" max="1" width="3.140625" style="53" customWidth="1"/>
    <col min="2" max="2" width="63.140625" style="53" customWidth="1"/>
    <col min="3" max="3" width="17.85546875" style="53" customWidth="1"/>
    <col min="4" max="16384" width="11.42578125" style="53"/>
  </cols>
  <sheetData>
    <row r="1" spans="1:3" s="52" customFormat="1" ht="18" customHeight="1" x14ac:dyDescent="0.25">
      <c r="A1" s="184" t="str">
        <f>ESF!A1</f>
        <v>Municipio de León</v>
      </c>
      <c r="B1" s="185"/>
      <c r="C1" s="186"/>
    </row>
    <row r="2" spans="1:3" s="52" customFormat="1" ht="18" customHeight="1" x14ac:dyDescent="0.25">
      <c r="A2" s="187" t="s">
        <v>520</v>
      </c>
      <c r="B2" s="188"/>
      <c r="C2" s="189"/>
    </row>
    <row r="3" spans="1:3" s="52" customFormat="1" ht="18" customHeight="1" x14ac:dyDescent="0.25">
      <c r="A3" s="187" t="str">
        <f>ESF!A3</f>
        <v>Correspondiente del 01 de Enero al 31 de Diciembre de 2023</v>
      </c>
      <c r="B3" s="188"/>
      <c r="C3" s="189"/>
    </row>
    <row r="4" spans="1:3" s="54" customFormat="1" x14ac:dyDescent="0.2">
      <c r="A4" s="190" t="s">
        <v>521</v>
      </c>
      <c r="B4" s="191"/>
      <c r="C4" s="192"/>
    </row>
    <row r="5" spans="1:3" x14ac:dyDescent="0.2">
      <c r="A5" s="68" t="s">
        <v>522</v>
      </c>
      <c r="B5" s="68"/>
      <c r="C5" s="170">
        <v>9102217542.6499996</v>
      </c>
    </row>
    <row r="6" spans="1:3" x14ac:dyDescent="0.2">
      <c r="A6" s="69"/>
      <c r="B6" s="70"/>
      <c r="C6" s="164"/>
    </row>
    <row r="7" spans="1:3" x14ac:dyDescent="0.2">
      <c r="A7" s="76" t="s">
        <v>523</v>
      </c>
      <c r="B7" s="76"/>
      <c r="C7" s="168">
        <v>22602604.370000001</v>
      </c>
    </row>
    <row r="8" spans="1:3" x14ac:dyDescent="0.2">
      <c r="A8" s="82" t="s">
        <v>524</v>
      </c>
      <c r="B8" s="81" t="s">
        <v>312</v>
      </c>
      <c r="C8" s="168">
        <v>0</v>
      </c>
    </row>
    <row r="9" spans="1:3" x14ac:dyDescent="0.2">
      <c r="A9" s="71" t="s">
        <v>525</v>
      </c>
      <c r="B9" s="72" t="s">
        <v>526</v>
      </c>
      <c r="C9" s="168">
        <v>10597.57</v>
      </c>
    </row>
    <row r="10" spans="1:3" x14ac:dyDescent="0.2">
      <c r="A10" s="71" t="s">
        <v>527</v>
      </c>
      <c r="B10" s="72" t="s">
        <v>321</v>
      </c>
      <c r="C10" s="168">
        <v>0</v>
      </c>
    </row>
    <row r="11" spans="1:3" x14ac:dyDescent="0.2">
      <c r="A11" s="71" t="s">
        <v>528</v>
      </c>
      <c r="B11" s="72" t="s">
        <v>322</v>
      </c>
      <c r="C11" s="168">
        <v>1430000</v>
      </c>
    </row>
    <row r="12" spans="1:3" x14ac:dyDescent="0.2">
      <c r="A12" s="71" t="s">
        <v>529</v>
      </c>
      <c r="B12" s="72" t="s">
        <v>323</v>
      </c>
      <c r="C12" s="168">
        <v>21162006.800000001</v>
      </c>
    </row>
    <row r="13" spans="1:3" x14ac:dyDescent="0.2">
      <c r="A13" s="73" t="s">
        <v>530</v>
      </c>
      <c r="B13" s="74" t="s">
        <v>531</v>
      </c>
      <c r="C13" s="168">
        <v>0</v>
      </c>
    </row>
    <row r="14" spans="1:3" x14ac:dyDescent="0.2">
      <c r="A14" s="69"/>
      <c r="B14" s="75"/>
      <c r="C14" s="169"/>
    </row>
    <row r="15" spans="1:3" x14ac:dyDescent="0.2">
      <c r="A15" s="76" t="s">
        <v>532</v>
      </c>
      <c r="B15" s="70"/>
      <c r="C15" s="168">
        <v>165834397</v>
      </c>
    </row>
    <row r="16" spans="1:3" x14ac:dyDescent="0.2">
      <c r="A16" s="77">
        <v>3.1</v>
      </c>
      <c r="B16" s="72" t="s">
        <v>533</v>
      </c>
      <c r="C16" s="168">
        <v>0</v>
      </c>
    </row>
    <row r="17" spans="1:3" x14ac:dyDescent="0.2">
      <c r="A17" s="78">
        <v>3.2</v>
      </c>
      <c r="B17" s="72" t="s">
        <v>534</v>
      </c>
      <c r="C17" s="168">
        <v>165834397</v>
      </c>
    </row>
    <row r="18" spans="1:3" x14ac:dyDescent="0.2">
      <c r="A18" s="78">
        <v>3.3</v>
      </c>
      <c r="B18" s="74" t="s">
        <v>535</v>
      </c>
      <c r="C18" s="168">
        <v>0</v>
      </c>
    </row>
    <row r="19" spans="1:3" x14ac:dyDescent="0.2">
      <c r="A19" s="69"/>
      <c r="B19" s="79"/>
      <c r="C19" s="171"/>
    </row>
    <row r="20" spans="1:3" x14ac:dyDescent="0.2">
      <c r="A20" s="80" t="s">
        <v>536</v>
      </c>
      <c r="B20" s="80"/>
      <c r="C20" s="170">
        <f>C5+C7-C15</f>
        <v>8958985750.0200005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topLeftCell="A22" workbookViewId="0">
      <selection sqref="A1:F40"/>
    </sheetView>
  </sheetViews>
  <sheetFormatPr baseColWidth="10" defaultColWidth="11.42578125" defaultRowHeight="11.25" x14ac:dyDescent="0.2"/>
  <cols>
    <col min="1" max="1" width="3.85546875" style="53" customWidth="1"/>
    <col min="2" max="2" width="62.140625" style="53" customWidth="1"/>
    <col min="3" max="3" width="17.85546875" style="53" customWidth="1"/>
    <col min="4" max="16384" width="11.42578125" style="53"/>
  </cols>
  <sheetData>
    <row r="1" spans="1:3" s="55" customFormat="1" ht="18.95" customHeight="1" x14ac:dyDescent="0.25">
      <c r="A1" s="193" t="str">
        <f>ESF!A1</f>
        <v>Municipio de León</v>
      </c>
      <c r="B1" s="194"/>
      <c r="C1" s="195"/>
    </row>
    <row r="2" spans="1:3" s="55" customFormat="1" ht="18.95" customHeight="1" x14ac:dyDescent="0.25">
      <c r="A2" s="196" t="s">
        <v>537</v>
      </c>
      <c r="B2" s="197"/>
      <c r="C2" s="198"/>
    </row>
    <row r="3" spans="1:3" s="55" customFormat="1" ht="18.95" customHeight="1" x14ac:dyDescent="0.25">
      <c r="A3" s="196" t="str">
        <f>ESF!A3</f>
        <v>Correspondiente del 01 de Enero al 31 de Diciembre de 2023</v>
      </c>
      <c r="B3" s="197"/>
      <c r="C3" s="198"/>
    </row>
    <row r="4" spans="1:3" x14ac:dyDescent="0.2">
      <c r="A4" s="190" t="s">
        <v>521</v>
      </c>
      <c r="B4" s="191"/>
      <c r="C4" s="192"/>
    </row>
    <row r="5" spans="1:3" x14ac:dyDescent="0.2">
      <c r="A5" s="89" t="s">
        <v>538</v>
      </c>
      <c r="B5" s="68"/>
      <c r="C5" s="163">
        <v>8348962957.2799997</v>
      </c>
    </row>
    <row r="6" spans="1:3" x14ac:dyDescent="0.2">
      <c r="A6" s="84"/>
      <c r="B6" s="70"/>
      <c r="C6" s="164"/>
    </row>
    <row r="7" spans="1:3" x14ac:dyDescent="0.2">
      <c r="A7" s="76" t="s">
        <v>539</v>
      </c>
      <c r="B7" s="85"/>
      <c r="C7" s="165">
        <f>+SUM(C8:C28)</f>
        <v>1849500094.1799994</v>
      </c>
    </row>
    <row r="8" spans="1:3" x14ac:dyDescent="0.2">
      <c r="A8" s="90">
        <v>2.1</v>
      </c>
      <c r="B8" s="91" t="s">
        <v>343</v>
      </c>
      <c r="C8" s="166">
        <v>1524515</v>
      </c>
    </row>
    <row r="9" spans="1:3" x14ac:dyDescent="0.2">
      <c r="A9" s="90">
        <v>2.2000000000000002</v>
      </c>
      <c r="B9" s="91" t="s">
        <v>340</v>
      </c>
      <c r="C9" s="166">
        <v>87042779.670000017</v>
      </c>
    </row>
    <row r="10" spans="1:3" x14ac:dyDescent="0.2">
      <c r="A10" s="96">
        <v>2.2999999999999998</v>
      </c>
      <c r="B10" s="83" t="s">
        <v>129</v>
      </c>
      <c r="C10" s="166">
        <v>26998224.949999992</v>
      </c>
    </row>
    <row r="11" spans="1:3" x14ac:dyDescent="0.2">
      <c r="A11" s="96">
        <v>2.4</v>
      </c>
      <c r="B11" s="83" t="s">
        <v>130</v>
      </c>
      <c r="C11" s="166">
        <v>8797827.1600000001</v>
      </c>
    </row>
    <row r="12" spans="1:3" x14ac:dyDescent="0.2">
      <c r="A12" s="96">
        <v>2.5</v>
      </c>
      <c r="B12" s="83" t="s">
        <v>131</v>
      </c>
      <c r="C12" s="166">
        <v>1276927.8299999998</v>
      </c>
    </row>
    <row r="13" spans="1:3" x14ac:dyDescent="0.2">
      <c r="A13" s="96">
        <v>2.6</v>
      </c>
      <c r="B13" s="83" t="s">
        <v>132</v>
      </c>
      <c r="C13" s="166">
        <v>99893600.330000013</v>
      </c>
    </row>
    <row r="14" spans="1:3" x14ac:dyDescent="0.2">
      <c r="A14" s="96">
        <v>2.7</v>
      </c>
      <c r="B14" s="83" t="s">
        <v>133</v>
      </c>
      <c r="C14" s="166">
        <v>7240959.9100000001</v>
      </c>
    </row>
    <row r="15" spans="1:3" x14ac:dyDescent="0.2">
      <c r="A15" s="96">
        <v>2.8</v>
      </c>
      <c r="B15" s="83" t="s">
        <v>134</v>
      </c>
      <c r="C15" s="166">
        <v>18728177.400000002</v>
      </c>
    </row>
    <row r="16" spans="1:3" x14ac:dyDescent="0.2">
      <c r="A16" s="96">
        <v>2.9</v>
      </c>
      <c r="B16" s="83" t="s">
        <v>136</v>
      </c>
      <c r="C16" s="166">
        <v>0</v>
      </c>
    </row>
    <row r="17" spans="1:3" x14ac:dyDescent="0.2">
      <c r="A17" s="96" t="s">
        <v>540</v>
      </c>
      <c r="B17" s="83" t="s">
        <v>541</v>
      </c>
      <c r="C17" s="166">
        <v>30770644.809999999</v>
      </c>
    </row>
    <row r="18" spans="1:3" x14ac:dyDescent="0.2">
      <c r="A18" s="96" t="s">
        <v>542</v>
      </c>
      <c r="B18" s="83" t="s">
        <v>140</v>
      </c>
      <c r="C18" s="166">
        <v>414715.65</v>
      </c>
    </row>
    <row r="19" spans="1:3" x14ac:dyDescent="0.2">
      <c r="A19" s="96" t="s">
        <v>543</v>
      </c>
      <c r="B19" s="83" t="s">
        <v>544</v>
      </c>
      <c r="C19" s="166">
        <v>1124674588.1099992</v>
      </c>
    </row>
    <row r="20" spans="1:3" x14ac:dyDescent="0.2">
      <c r="A20" s="96" t="s">
        <v>545</v>
      </c>
      <c r="B20" s="83" t="s">
        <v>546</v>
      </c>
      <c r="C20" s="166">
        <v>354043891.8300001</v>
      </c>
    </row>
    <row r="21" spans="1:3" x14ac:dyDescent="0.2">
      <c r="A21" s="96" t="s">
        <v>547</v>
      </c>
      <c r="B21" s="83" t="s">
        <v>548</v>
      </c>
      <c r="C21" s="166">
        <v>0</v>
      </c>
    </row>
    <row r="22" spans="1:3" x14ac:dyDescent="0.2">
      <c r="A22" s="96" t="s">
        <v>549</v>
      </c>
      <c r="B22" s="83" t="s">
        <v>550</v>
      </c>
      <c r="C22" s="166">
        <v>0</v>
      </c>
    </row>
    <row r="23" spans="1:3" x14ac:dyDescent="0.2">
      <c r="A23" s="96" t="s">
        <v>551</v>
      </c>
      <c r="B23" s="83" t="s">
        <v>552</v>
      </c>
      <c r="C23" s="166">
        <v>0</v>
      </c>
    </row>
    <row r="24" spans="1:3" x14ac:dyDescent="0.2">
      <c r="A24" s="96" t="s">
        <v>553</v>
      </c>
      <c r="B24" s="83" t="s">
        <v>554</v>
      </c>
      <c r="C24" s="166">
        <v>0</v>
      </c>
    </row>
    <row r="25" spans="1:3" x14ac:dyDescent="0.2">
      <c r="A25" s="96" t="s">
        <v>555</v>
      </c>
      <c r="B25" s="83" t="s">
        <v>556</v>
      </c>
      <c r="C25" s="166">
        <v>0</v>
      </c>
    </row>
    <row r="26" spans="1:3" x14ac:dyDescent="0.2">
      <c r="A26" s="96" t="s">
        <v>557</v>
      </c>
      <c r="B26" s="83" t="s">
        <v>558</v>
      </c>
      <c r="C26" s="166">
        <v>88093241.529999986</v>
      </c>
    </row>
    <row r="27" spans="1:3" x14ac:dyDescent="0.2">
      <c r="A27" s="96" t="s">
        <v>559</v>
      </c>
      <c r="B27" s="83" t="s">
        <v>560</v>
      </c>
      <c r="C27" s="166">
        <v>0</v>
      </c>
    </row>
    <row r="28" spans="1:3" x14ac:dyDescent="0.2">
      <c r="A28" s="96" t="s">
        <v>561</v>
      </c>
      <c r="B28" s="91" t="s">
        <v>562</v>
      </c>
      <c r="C28" s="166">
        <v>0</v>
      </c>
    </row>
    <row r="29" spans="1:3" x14ac:dyDescent="0.2">
      <c r="A29" s="97"/>
      <c r="B29" s="92"/>
      <c r="C29" s="93"/>
    </row>
    <row r="30" spans="1:3" x14ac:dyDescent="0.2">
      <c r="A30" s="94" t="s">
        <v>563</v>
      </c>
      <c r="B30" s="95"/>
      <c r="C30" s="166">
        <v>901865457.6400001</v>
      </c>
    </row>
    <row r="31" spans="1:3" x14ac:dyDescent="0.2">
      <c r="A31" s="96" t="s">
        <v>564</v>
      </c>
      <c r="B31" s="83" t="s">
        <v>413</v>
      </c>
      <c r="C31" s="166">
        <v>292026266.62</v>
      </c>
    </row>
    <row r="32" spans="1:3" x14ac:dyDescent="0.2">
      <c r="A32" s="96" t="s">
        <v>565</v>
      </c>
      <c r="B32" s="83" t="s">
        <v>422</v>
      </c>
      <c r="C32" s="166">
        <v>12890000</v>
      </c>
    </row>
    <row r="33" spans="1:3" x14ac:dyDescent="0.2">
      <c r="A33" s="96" t="s">
        <v>566</v>
      </c>
      <c r="B33" s="83" t="s">
        <v>425</v>
      </c>
      <c r="C33" s="166">
        <v>79848255.710000023</v>
      </c>
    </row>
    <row r="34" spans="1:3" x14ac:dyDescent="0.2">
      <c r="A34" s="96" t="s">
        <v>567</v>
      </c>
      <c r="B34" s="83" t="s">
        <v>431</v>
      </c>
      <c r="C34" s="166">
        <v>23775374.919999998</v>
      </c>
    </row>
    <row r="35" spans="1:3" x14ac:dyDescent="0.2">
      <c r="A35" s="96" t="s">
        <v>568</v>
      </c>
      <c r="B35" s="91" t="s">
        <v>569</v>
      </c>
      <c r="C35" s="166">
        <v>493325560.38999999</v>
      </c>
    </row>
    <row r="36" spans="1:3" x14ac:dyDescent="0.2">
      <c r="A36" s="84"/>
      <c r="B36" s="86"/>
      <c r="C36" s="87"/>
    </row>
    <row r="37" spans="1:3" x14ac:dyDescent="0.2">
      <c r="A37" s="88" t="s">
        <v>570</v>
      </c>
      <c r="B37" s="68"/>
      <c r="C37" s="167">
        <f>C5-C7+C30</f>
        <v>7401328320.7400007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showGridLines="0" topLeftCell="C35" workbookViewId="0">
      <selection activeCell="F58" sqref="F58"/>
    </sheetView>
  </sheetViews>
  <sheetFormatPr baseColWidth="10" defaultColWidth="9.140625" defaultRowHeight="11.25" x14ac:dyDescent="0.2"/>
  <cols>
    <col min="1" max="1" width="12.85546875" style="46" customWidth="1"/>
    <col min="2" max="2" width="72.140625" style="46" customWidth="1"/>
    <col min="3" max="7" width="15.85546875" style="46" customWidth="1"/>
    <col min="8" max="8" width="13.7109375" style="46" customWidth="1"/>
    <col min="9" max="9" width="13.42578125" style="46" customWidth="1"/>
    <col min="10" max="10" width="13.140625" style="46" customWidth="1"/>
    <col min="11" max="16384" width="9.140625" style="46"/>
  </cols>
  <sheetData>
    <row r="1" spans="1:10" ht="18.95" customHeight="1" x14ac:dyDescent="0.2">
      <c r="A1" s="183" t="str">
        <f>+'Notas a los Edos Financiero'!A1</f>
        <v>Municipio de León</v>
      </c>
      <c r="B1" s="199"/>
      <c r="C1" s="199"/>
      <c r="D1" s="199"/>
      <c r="E1" s="199"/>
      <c r="F1" s="199"/>
      <c r="G1" s="44" t="s">
        <v>0</v>
      </c>
      <c r="H1" s="45">
        <f>+'Notas a los Edos Financiero'!D1</f>
        <v>2023</v>
      </c>
    </row>
    <row r="2" spans="1:10" ht="18.95" customHeight="1" x14ac:dyDescent="0.2">
      <c r="A2" s="183" t="s">
        <v>571</v>
      </c>
      <c r="B2" s="199"/>
      <c r="C2" s="199"/>
      <c r="D2" s="199"/>
      <c r="E2" s="199"/>
      <c r="F2" s="199"/>
      <c r="G2" s="44" t="s">
        <v>2</v>
      </c>
      <c r="H2" s="45" t="str">
        <f>+'Notas a los Edos Financiero'!D2</f>
        <v>Anual</v>
      </c>
    </row>
    <row r="3" spans="1:10" ht="18.95" customHeight="1" x14ac:dyDescent="0.2">
      <c r="A3" s="183" t="str">
        <f>+'Notas a los Edos Financiero'!A3</f>
        <v>Correspondiente del 01 de Enero al 31 de Diciembre de 2023</v>
      </c>
      <c r="B3" s="199"/>
      <c r="C3" s="199"/>
      <c r="D3" s="199"/>
      <c r="E3" s="199"/>
      <c r="F3" s="199"/>
      <c r="G3" s="44" t="s">
        <v>3</v>
      </c>
      <c r="H3" s="45" t="str">
        <f>+'Notas a los Edos Financiero'!D3</f>
        <v>Cuenta Pública</v>
      </c>
    </row>
    <row r="4" spans="1:10" x14ac:dyDescent="0.2">
      <c r="A4" s="47" t="s">
        <v>65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10" t="s">
        <v>67</v>
      </c>
      <c r="B7" s="110" t="s">
        <v>572</v>
      </c>
      <c r="C7" s="109" t="s">
        <v>573</v>
      </c>
      <c r="D7" s="109" t="s">
        <v>574</v>
      </c>
      <c r="E7" s="109" t="s">
        <v>575</v>
      </c>
      <c r="F7" s="109" t="s">
        <v>576</v>
      </c>
      <c r="G7" s="109" t="s">
        <v>577</v>
      </c>
      <c r="H7" s="109" t="s">
        <v>578</v>
      </c>
      <c r="I7" s="109" t="s">
        <v>579</v>
      </c>
      <c r="J7" s="109" t="s">
        <v>580</v>
      </c>
    </row>
    <row r="8" spans="1:10" s="57" customFormat="1" x14ac:dyDescent="0.2">
      <c r="A8" s="56">
        <v>7000</v>
      </c>
      <c r="B8" s="57" t="s">
        <v>581</v>
      </c>
      <c r="C8" s="173">
        <f>+SUM(C9:C34)</f>
        <v>0</v>
      </c>
      <c r="D8" s="173">
        <f>+SUM(D9:D34)</f>
        <v>57443245.32</v>
      </c>
      <c r="E8" s="173">
        <f>+SUM(E9:E34)</f>
        <v>57443245.32</v>
      </c>
      <c r="F8" s="173">
        <f>+SUM(F9:F34)</f>
        <v>0</v>
      </c>
    </row>
    <row r="9" spans="1:10" x14ac:dyDescent="0.2">
      <c r="A9" s="46">
        <v>7110</v>
      </c>
      <c r="B9" s="46" t="s">
        <v>577</v>
      </c>
      <c r="C9" s="174">
        <v>0</v>
      </c>
      <c r="D9" s="174">
        <v>0</v>
      </c>
      <c r="E9" s="174">
        <v>0</v>
      </c>
      <c r="F9" s="174">
        <v>0</v>
      </c>
    </row>
    <row r="10" spans="1:10" x14ac:dyDescent="0.2">
      <c r="A10" s="46">
        <v>7120</v>
      </c>
      <c r="B10" s="46" t="s">
        <v>582</v>
      </c>
      <c r="C10" s="174">
        <v>0</v>
      </c>
      <c r="D10" s="174">
        <v>0</v>
      </c>
      <c r="E10" s="174">
        <v>0</v>
      </c>
      <c r="F10" s="174">
        <v>0</v>
      </c>
    </row>
    <row r="11" spans="1:10" x14ac:dyDescent="0.2">
      <c r="A11" s="46">
        <v>7130</v>
      </c>
      <c r="B11" s="46" t="s">
        <v>583</v>
      </c>
      <c r="C11" s="174">
        <v>0</v>
      </c>
      <c r="D11" s="174">
        <v>0</v>
      </c>
      <c r="E11" s="174">
        <v>0</v>
      </c>
      <c r="F11" s="174">
        <v>0</v>
      </c>
    </row>
    <row r="12" spans="1:10" x14ac:dyDescent="0.2">
      <c r="A12" s="46">
        <v>7140</v>
      </c>
      <c r="B12" s="46" t="s">
        <v>584</v>
      </c>
      <c r="C12" s="174">
        <v>0</v>
      </c>
      <c r="D12" s="174">
        <v>0</v>
      </c>
      <c r="E12" s="174">
        <v>0</v>
      </c>
      <c r="F12" s="174">
        <v>0</v>
      </c>
    </row>
    <row r="13" spans="1:10" x14ac:dyDescent="0.2">
      <c r="A13" s="46">
        <v>7150</v>
      </c>
      <c r="B13" s="46" t="s">
        <v>585</v>
      </c>
      <c r="C13" s="174">
        <v>0</v>
      </c>
      <c r="D13" s="174">
        <v>0</v>
      </c>
      <c r="E13" s="174">
        <v>0</v>
      </c>
      <c r="F13" s="174">
        <v>0</v>
      </c>
    </row>
    <row r="14" spans="1:10" x14ac:dyDescent="0.2">
      <c r="A14" s="46">
        <v>7160</v>
      </c>
      <c r="B14" s="46" t="s">
        <v>586</v>
      </c>
      <c r="C14" s="174">
        <v>0</v>
      </c>
      <c r="D14" s="174">
        <v>0</v>
      </c>
      <c r="E14" s="174">
        <v>0</v>
      </c>
      <c r="F14" s="174">
        <v>0</v>
      </c>
    </row>
    <row r="15" spans="1:10" x14ac:dyDescent="0.2">
      <c r="A15" s="46">
        <v>7210</v>
      </c>
      <c r="B15" s="46" t="s">
        <v>587</v>
      </c>
      <c r="C15" s="174">
        <v>0</v>
      </c>
      <c r="D15" s="174">
        <v>0</v>
      </c>
      <c r="E15" s="174">
        <v>0</v>
      </c>
      <c r="F15" s="174">
        <v>0</v>
      </c>
    </row>
    <row r="16" spans="1:10" x14ac:dyDescent="0.2">
      <c r="A16" s="46">
        <v>7220</v>
      </c>
      <c r="B16" s="46" t="s">
        <v>588</v>
      </c>
      <c r="C16" s="174">
        <v>0</v>
      </c>
      <c r="D16" s="174">
        <v>0</v>
      </c>
      <c r="E16" s="174">
        <v>0</v>
      </c>
      <c r="F16" s="174">
        <v>0</v>
      </c>
    </row>
    <row r="17" spans="1:6" x14ac:dyDescent="0.2">
      <c r="A17" s="46">
        <v>7230</v>
      </c>
      <c r="B17" s="46" t="s">
        <v>589</v>
      </c>
      <c r="C17" s="174">
        <v>0</v>
      </c>
      <c r="D17" s="174">
        <v>0</v>
      </c>
      <c r="E17" s="174">
        <v>0</v>
      </c>
      <c r="F17" s="174">
        <v>0</v>
      </c>
    </row>
    <row r="18" spans="1:6" x14ac:dyDescent="0.2">
      <c r="A18" s="46">
        <v>7240</v>
      </c>
      <c r="B18" s="46" t="s">
        <v>590</v>
      </c>
      <c r="C18" s="174">
        <v>0</v>
      </c>
      <c r="D18" s="174">
        <v>0</v>
      </c>
      <c r="E18" s="174">
        <v>0</v>
      </c>
      <c r="F18" s="174">
        <v>0</v>
      </c>
    </row>
    <row r="19" spans="1:6" x14ac:dyDescent="0.2">
      <c r="A19" s="46">
        <v>7250</v>
      </c>
      <c r="B19" s="46" t="s">
        <v>591</v>
      </c>
      <c r="C19" s="174">
        <v>1405570895.27</v>
      </c>
      <c r="D19" s="174">
        <v>0</v>
      </c>
      <c r="E19" s="174">
        <v>0</v>
      </c>
      <c r="F19" s="174">
        <v>1405570895.27</v>
      </c>
    </row>
    <row r="20" spans="1:6" x14ac:dyDescent="0.2">
      <c r="A20" s="46">
        <v>7260</v>
      </c>
      <c r="B20" s="46" t="s">
        <v>592</v>
      </c>
      <c r="C20" s="174">
        <v>-1405570895.27</v>
      </c>
      <c r="D20" s="174">
        <v>0</v>
      </c>
      <c r="E20" s="174">
        <v>0</v>
      </c>
      <c r="F20" s="174">
        <v>-1405570895.27</v>
      </c>
    </row>
    <row r="21" spans="1:6" x14ac:dyDescent="0.2">
      <c r="A21" s="46">
        <v>7310</v>
      </c>
      <c r="B21" s="46" t="s">
        <v>593</v>
      </c>
      <c r="C21" s="174">
        <v>0</v>
      </c>
      <c r="D21" s="174">
        <v>0</v>
      </c>
      <c r="E21" s="174">
        <v>0</v>
      </c>
      <c r="F21" s="174">
        <v>0</v>
      </c>
    </row>
    <row r="22" spans="1:6" x14ac:dyDescent="0.2">
      <c r="A22" s="46">
        <v>7320</v>
      </c>
      <c r="B22" s="46" t="s">
        <v>594</v>
      </c>
      <c r="C22" s="174">
        <v>0</v>
      </c>
      <c r="D22" s="174">
        <v>0</v>
      </c>
      <c r="E22" s="174">
        <v>0</v>
      </c>
      <c r="F22" s="174">
        <v>0</v>
      </c>
    </row>
    <row r="23" spans="1:6" x14ac:dyDescent="0.2">
      <c r="A23" s="46">
        <v>7330</v>
      </c>
      <c r="B23" s="46" t="s">
        <v>595</v>
      </c>
      <c r="C23" s="174">
        <v>0</v>
      </c>
      <c r="D23" s="174">
        <v>0</v>
      </c>
      <c r="E23" s="174">
        <v>0</v>
      </c>
      <c r="F23" s="174">
        <v>0</v>
      </c>
    </row>
    <row r="24" spans="1:6" x14ac:dyDescent="0.2">
      <c r="A24" s="46">
        <v>7340</v>
      </c>
      <c r="B24" s="46" t="s">
        <v>596</v>
      </c>
      <c r="C24" s="174">
        <v>0</v>
      </c>
      <c r="D24" s="174">
        <v>0</v>
      </c>
      <c r="E24" s="174">
        <v>0</v>
      </c>
      <c r="F24" s="174">
        <v>0</v>
      </c>
    </row>
    <row r="25" spans="1:6" x14ac:dyDescent="0.2">
      <c r="A25" s="46">
        <v>7350</v>
      </c>
      <c r="B25" s="46" t="s">
        <v>597</v>
      </c>
      <c r="C25" s="174">
        <v>0</v>
      </c>
      <c r="D25" s="174">
        <v>0</v>
      </c>
      <c r="E25" s="174">
        <v>0</v>
      </c>
      <c r="F25" s="174">
        <v>0</v>
      </c>
    </row>
    <row r="26" spans="1:6" x14ac:dyDescent="0.2">
      <c r="A26" s="46">
        <v>7360</v>
      </c>
      <c r="B26" s="46" t="s">
        <v>598</v>
      </c>
      <c r="C26" s="174">
        <v>0</v>
      </c>
      <c r="D26" s="174">
        <v>0</v>
      </c>
      <c r="E26" s="174">
        <v>0</v>
      </c>
      <c r="F26" s="174">
        <v>0</v>
      </c>
    </row>
    <row r="27" spans="1:6" x14ac:dyDescent="0.2">
      <c r="A27" s="46">
        <v>7410</v>
      </c>
      <c r="B27" s="46" t="s">
        <v>599</v>
      </c>
      <c r="C27" s="174">
        <v>0</v>
      </c>
      <c r="D27" s="174">
        <v>0</v>
      </c>
      <c r="E27" s="174">
        <v>0</v>
      </c>
      <c r="F27" s="174">
        <v>0</v>
      </c>
    </row>
    <row r="28" spans="1:6" x14ac:dyDescent="0.2">
      <c r="A28" s="46">
        <v>7420</v>
      </c>
      <c r="B28" s="46" t="s">
        <v>600</v>
      </c>
      <c r="C28" s="174">
        <v>0</v>
      </c>
      <c r="D28" s="174">
        <v>0</v>
      </c>
      <c r="E28" s="174">
        <v>0</v>
      </c>
      <c r="F28" s="174">
        <v>0</v>
      </c>
    </row>
    <row r="29" spans="1:6" x14ac:dyDescent="0.2">
      <c r="A29" s="46">
        <v>7510</v>
      </c>
      <c r="B29" s="46" t="s">
        <v>601</v>
      </c>
      <c r="C29" s="174">
        <v>0</v>
      </c>
      <c r="D29" s="174">
        <v>0</v>
      </c>
      <c r="E29" s="174">
        <v>0</v>
      </c>
      <c r="F29" s="174">
        <v>0</v>
      </c>
    </row>
    <row r="30" spans="1:6" x14ac:dyDescent="0.2">
      <c r="A30" s="46">
        <v>7520</v>
      </c>
      <c r="B30" s="46" t="s">
        <v>602</v>
      </c>
      <c r="C30" s="174">
        <v>0</v>
      </c>
      <c r="D30" s="174">
        <v>0</v>
      </c>
      <c r="E30" s="174">
        <v>0</v>
      </c>
      <c r="F30" s="174">
        <v>0</v>
      </c>
    </row>
    <row r="31" spans="1:6" x14ac:dyDescent="0.2">
      <c r="A31" s="46">
        <v>7610</v>
      </c>
      <c r="B31" s="46" t="s">
        <v>603</v>
      </c>
      <c r="C31" s="174">
        <v>0</v>
      </c>
      <c r="D31" s="174">
        <v>0</v>
      </c>
      <c r="E31" s="174">
        <v>0</v>
      </c>
      <c r="F31" s="174">
        <v>0</v>
      </c>
    </row>
    <row r="32" spans="1:6" x14ac:dyDescent="0.2">
      <c r="A32" s="46">
        <v>7620</v>
      </c>
      <c r="B32" s="46" t="s">
        <v>604</v>
      </c>
      <c r="C32" s="174">
        <v>0</v>
      </c>
      <c r="D32" s="174">
        <v>0</v>
      </c>
      <c r="E32" s="174">
        <v>0</v>
      </c>
      <c r="F32" s="174">
        <v>0</v>
      </c>
    </row>
    <row r="33" spans="1:7" x14ac:dyDescent="0.2">
      <c r="A33" s="46">
        <v>7630</v>
      </c>
      <c r="B33" s="46" t="s">
        <v>605</v>
      </c>
      <c r="C33" s="174">
        <v>77393791.079999998</v>
      </c>
      <c r="D33" s="174">
        <v>31569496.32</v>
      </c>
      <c r="E33" s="174">
        <v>26778878.469999999</v>
      </c>
      <c r="F33" s="174">
        <v>82184408.930000007</v>
      </c>
      <c r="G33" s="172"/>
    </row>
    <row r="34" spans="1:7" x14ac:dyDescent="0.2">
      <c r="A34" s="46">
        <v>7640</v>
      </c>
      <c r="B34" s="46" t="s">
        <v>606</v>
      </c>
      <c r="C34" s="174">
        <v>-77393791.079999998</v>
      </c>
      <c r="D34" s="174">
        <v>25873749</v>
      </c>
      <c r="E34" s="174">
        <v>30664366.850000001</v>
      </c>
      <c r="F34" s="174">
        <v>-82184408.930000007</v>
      </c>
      <c r="G34" s="172"/>
    </row>
    <row r="35" spans="1:7" s="57" customFormat="1" x14ac:dyDescent="0.2">
      <c r="A35" s="56">
        <v>8000</v>
      </c>
      <c r="B35" s="57" t="s">
        <v>607</v>
      </c>
      <c r="C35" s="175"/>
      <c r="D35" s="175"/>
      <c r="E35" s="175"/>
      <c r="F35" s="175"/>
    </row>
    <row r="36" spans="1:7" x14ac:dyDescent="0.2">
      <c r="A36" s="46">
        <v>8110</v>
      </c>
      <c r="B36" s="46" t="s">
        <v>608</v>
      </c>
      <c r="C36" s="202">
        <v>0</v>
      </c>
      <c r="D36" s="202">
        <v>7672498035.79</v>
      </c>
      <c r="E36" s="202">
        <v>0</v>
      </c>
      <c r="F36" s="202">
        <v>7672498035.79</v>
      </c>
    </row>
    <row r="37" spans="1:7" x14ac:dyDescent="0.2">
      <c r="A37" s="46">
        <v>8120</v>
      </c>
      <c r="B37" s="46" t="s">
        <v>609</v>
      </c>
      <c r="C37" s="202">
        <v>0</v>
      </c>
      <c r="D37" s="202">
        <v>9102217542.6500053</v>
      </c>
      <c r="E37" s="202">
        <v>9443076626.4300003</v>
      </c>
      <c r="F37" s="202">
        <v>-340859083.77999496</v>
      </c>
    </row>
    <row r="38" spans="1:7" x14ac:dyDescent="0.2">
      <c r="A38" s="46">
        <v>8130</v>
      </c>
      <c r="B38" s="46" t="s">
        <v>610</v>
      </c>
      <c r="C38" s="202">
        <v>0</v>
      </c>
      <c r="D38" s="202">
        <v>1770578590.6399999</v>
      </c>
      <c r="E38" s="202">
        <v>0</v>
      </c>
      <c r="F38" s="202">
        <v>1770578590.6399999</v>
      </c>
    </row>
    <row r="39" spans="1:7" x14ac:dyDescent="0.2">
      <c r="A39" s="46">
        <v>8140</v>
      </c>
      <c r="B39" s="46" t="s">
        <v>611</v>
      </c>
      <c r="C39" s="202">
        <v>0</v>
      </c>
      <c r="D39" s="202">
        <v>9102619507.5700054</v>
      </c>
      <c r="E39" s="202">
        <v>9102217542.6500053</v>
      </c>
      <c r="F39" s="202">
        <v>401964.92000007629</v>
      </c>
    </row>
    <row r="40" spans="1:7" x14ac:dyDescent="0.2">
      <c r="A40" s="46">
        <v>8150</v>
      </c>
      <c r="B40" s="46" t="s">
        <v>612</v>
      </c>
      <c r="C40" s="202">
        <v>0</v>
      </c>
      <c r="D40" s="202">
        <v>0</v>
      </c>
      <c r="E40" s="202">
        <v>9102619507.5700054</v>
      </c>
      <c r="F40" s="202">
        <v>-9102619507.5700054</v>
      </c>
    </row>
    <row r="41" spans="1:7" x14ac:dyDescent="0.2">
      <c r="A41" s="46">
        <v>8210</v>
      </c>
      <c r="B41" s="46" t="s">
        <v>613</v>
      </c>
      <c r="C41" s="202">
        <v>0</v>
      </c>
      <c r="D41" s="202">
        <v>0</v>
      </c>
      <c r="E41" s="202">
        <v>7835165415.999999</v>
      </c>
      <c r="F41" s="202">
        <v>-7835165415.999999</v>
      </c>
    </row>
    <row r="42" spans="1:7" x14ac:dyDescent="0.2">
      <c r="A42" s="46">
        <v>8220</v>
      </c>
      <c r="B42" s="46" t="s">
        <v>614</v>
      </c>
      <c r="C42" s="202">
        <v>0</v>
      </c>
      <c r="D42" s="202">
        <v>16954709833.48</v>
      </c>
      <c r="E42" s="202">
        <v>13837078826.57</v>
      </c>
      <c r="F42" s="202">
        <v>3117631006.9099998</v>
      </c>
    </row>
    <row r="43" spans="1:7" x14ac:dyDescent="0.2">
      <c r="A43" s="46">
        <v>8230</v>
      </c>
      <c r="B43" s="46" t="s">
        <v>615</v>
      </c>
      <c r="C43" s="202">
        <v>0</v>
      </c>
      <c r="D43" s="202">
        <v>5488115869.29</v>
      </c>
      <c r="E43" s="202">
        <v>9119544417.4799995</v>
      </c>
      <c r="F43" s="202">
        <v>-3631428548.1899996</v>
      </c>
    </row>
    <row r="44" spans="1:7" x14ac:dyDescent="0.2">
      <c r="A44" s="46">
        <v>8240</v>
      </c>
      <c r="B44" s="46" t="s">
        <v>616</v>
      </c>
      <c r="C44" s="202">
        <v>0</v>
      </c>
      <c r="D44" s="202">
        <v>8348962957.2799997</v>
      </c>
      <c r="E44" s="202">
        <v>8348962957.2799997</v>
      </c>
      <c r="F44" s="202">
        <v>0</v>
      </c>
    </row>
    <row r="45" spans="1:7" x14ac:dyDescent="0.2">
      <c r="A45" s="46">
        <v>8250</v>
      </c>
      <c r="B45" s="46" t="s">
        <v>617</v>
      </c>
      <c r="C45" s="202">
        <v>0</v>
      </c>
      <c r="D45" s="202">
        <v>8348962957.2799921</v>
      </c>
      <c r="E45" s="202">
        <v>8348962957.2299929</v>
      </c>
      <c r="F45" s="202">
        <v>4.9999237060546875E-2</v>
      </c>
    </row>
    <row r="46" spans="1:7" x14ac:dyDescent="0.2">
      <c r="A46" s="46">
        <v>8260</v>
      </c>
      <c r="B46" s="46" t="s">
        <v>618</v>
      </c>
      <c r="C46" s="202">
        <v>0</v>
      </c>
      <c r="D46" s="202">
        <v>8348962957.2299929</v>
      </c>
      <c r="E46" s="202">
        <v>8073200676.8199959</v>
      </c>
      <c r="F46" s="202">
        <v>275762280.40999699</v>
      </c>
    </row>
    <row r="47" spans="1:7" x14ac:dyDescent="0.2">
      <c r="A47" s="46">
        <v>8270</v>
      </c>
      <c r="B47" s="46" t="s">
        <v>619</v>
      </c>
      <c r="C47" s="202">
        <v>0</v>
      </c>
      <c r="D47" s="202">
        <v>8073200676.8199959</v>
      </c>
      <c r="E47" s="202">
        <v>0</v>
      </c>
      <c r="F47" s="202">
        <v>8073200676.8199959</v>
      </c>
    </row>
    <row r="48" spans="1:7" x14ac:dyDescent="0.2">
      <c r="A48" s="114"/>
      <c r="C48" s="203"/>
      <c r="D48" s="203"/>
      <c r="E48" s="203"/>
      <c r="F48" s="203"/>
    </row>
    <row r="49" spans="1:2" x14ac:dyDescent="0.2">
      <c r="A49" s="114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9685039370078741" right="0.19685039370078741" top="0.19685039370078741" bottom="0.19685039370078741" header="0.19685039370078741" footer="0.19685039370078741"/>
  <pageSetup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D24" sqref="D24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05" t="s">
        <v>204</v>
      </c>
      <c r="C1" s="106"/>
      <c r="D1" s="106"/>
      <c r="E1" s="107"/>
    </row>
    <row r="2" spans="1:8" ht="15" customHeight="1" x14ac:dyDescent="0.2">
      <c r="A2" s="3" t="s">
        <v>620</v>
      </c>
    </row>
    <row r="3" spans="1:8" x14ac:dyDescent="0.2">
      <c r="A3" s="1"/>
    </row>
    <row r="4" spans="1:8" s="6" customFormat="1" x14ac:dyDescent="0.2">
      <c r="A4" s="5" t="s">
        <v>621</v>
      </c>
    </row>
    <row r="5" spans="1:8" s="6" customFormat="1" ht="39.950000000000003" customHeight="1" x14ac:dyDescent="0.2">
      <c r="A5" s="200" t="s">
        <v>622</v>
      </c>
      <c r="B5" s="200"/>
      <c r="C5" s="200"/>
      <c r="D5" s="200"/>
      <c r="E5" s="20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623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7" t="s">
        <v>581</v>
      </c>
      <c r="B9" s="8"/>
      <c r="C9" s="8"/>
      <c r="D9" s="8"/>
    </row>
    <row r="10" spans="1:8" s="6" customFormat="1" ht="26.1" customHeight="1" x14ac:dyDescent="0.2">
      <c r="A10" s="102" t="s">
        <v>624</v>
      </c>
      <c r="B10" s="201" t="s">
        <v>625</v>
      </c>
      <c r="C10" s="201"/>
      <c r="D10" s="201"/>
      <c r="E10" s="201"/>
    </row>
    <row r="11" spans="1:8" s="6" customFormat="1" ht="12.95" customHeight="1" x14ac:dyDescent="0.2">
      <c r="A11" s="103" t="s">
        <v>626</v>
      </c>
      <c r="B11" s="9" t="s">
        <v>627</v>
      </c>
      <c r="C11" s="9"/>
      <c r="D11" s="9"/>
      <c r="E11" s="9"/>
    </row>
    <row r="12" spans="1:8" s="6" customFormat="1" ht="26.1" customHeight="1" x14ac:dyDescent="0.2">
      <c r="A12" s="103" t="s">
        <v>628</v>
      </c>
      <c r="B12" s="201" t="s">
        <v>629</v>
      </c>
      <c r="C12" s="201"/>
      <c r="D12" s="201"/>
      <c r="E12" s="201"/>
    </row>
    <row r="13" spans="1:8" s="6" customFormat="1" ht="26.1" customHeight="1" x14ac:dyDescent="0.2">
      <c r="A13" s="103" t="s">
        <v>630</v>
      </c>
      <c r="B13" s="201" t="s">
        <v>631</v>
      </c>
      <c r="C13" s="201"/>
      <c r="D13" s="201"/>
      <c r="E13" s="20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2" t="s">
        <v>632</v>
      </c>
      <c r="B15" s="9" t="s">
        <v>633</v>
      </c>
    </row>
    <row r="16" spans="1:8" s="6" customFormat="1" ht="12.95" customHeight="1" x14ac:dyDescent="0.2">
      <c r="A16" s="103" t="s">
        <v>634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7" t="s">
        <v>607</v>
      </c>
    </row>
    <row r="19" spans="1:4" s="6" customFormat="1" ht="12.95" customHeight="1" x14ac:dyDescent="0.2">
      <c r="A19" s="104" t="s">
        <v>635</v>
      </c>
    </row>
    <row r="20" spans="1:4" s="6" customFormat="1" ht="12.95" customHeight="1" x14ac:dyDescent="0.2">
      <c r="A20" s="104" t="s">
        <v>636</v>
      </c>
    </row>
    <row r="21" spans="1:4" s="6" customFormat="1" x14ac:dyDescent="0.2">
      <c r="A21" s="8"/>
    </row>
    <row r="22" spans="1:4" s="6" customFormat="1" x14ac:dyDescent="0.2">
      <c r="A22" s="8" t="s">
        <v>637</v>
      </c>
      <c r="B22" s="8"/>
      <c r="C22" s="8"/>
      <c r="D22" s="8"/>
    </row>
    <row r="23" spans="1:4" s="6" customFormat="1" x14ac:dyDescent="0.2">
      <c r="A23" s="8" t="s">
        <v>638</v>
      </c>
      <c r="B23" s="8"/>
      <c r="C23" s="8"/>
      <c r="D23" s="8"/>
    </row>
    <row r="24" spans="1:4" s="6" customFormat="1" x14ac:dyDescent="0.2">
      <c r="A24" s="8" t="s">
        <v>639</v>
      </c>
      <c r="B24" s="8"/>
      <c r="C24" s="8"/>
      <c r="D24" s="8"/>
    </row>
    <row r="25" spans="1:4" s="6" customFormat="1" x14ac:dyDescent="0.2">
      <c r="A25" s="8" t="s">
        <v>640</v>
      </c>
      <c r="B25" s="8"/>
      <c r="C25" s="8"/>
      <c r="D25" s="8"/>
    </row>
    <row r="26" spans="1:4" s="6" customFormat="1" x14ac:dyDescent="0.2">
      <c r="A26" s="8" t="s">
        <v>641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642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1" t="s">
        <v>643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44"/>
  <sheetViews>
    <sheetView showGridLines="0" topLeftCell="A132" zoomScaleNormal="100" workbookViewId="0">
      <selection sqref="A1:H14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2.85546875" style="38" bestFit="1" customWidth="1"/>
    <col min="4" max="4" width="16.140625" style="38" bestFit="1" customWidth="1"/>
    <col min="5" max="5" width="22.7109375" style="38" bestFit="1" customWidth="1"/>
    <col min="6" max="6" width="22.85546875" style="38" customWidth="1"/>
    <col min="7" max="8" width="16.85546875" style="38" customWidth="1"/>
    <col min="9" max="9" width="9.140625" style="38"/>
    <col min="10" max="18" width="0" style="38" hidden="1" customWidth="1"/>
    <col min="19" max="16384" width="9.140625" style="38"/>
  </cols>
  <sheetData>
    <row r="1" spans="1:17" s="35" customFormat="1" ht="18.95" customHeight="1" x14ac:dyDescent="0.25">
      <c r="A1" s="177" t="str">
        <f>+'Notas a los Edos Financiero'!A1</f>
        <v>Municipio de León</v>
      </c>
      <c r="B1" s="178"/>
      <c r="C1" s="178"/>
      <c r="D1" s="178"/>
      <c r="E1" s="178"/>
      <c r="F1" s="178"/>
      <c r="G1" s="34" t="s">
        <v>0</v>
      </c>
      <c r="H1" s="42">
        <f>+'Notas a los Edos Financiero'!D1</f>
        <v>2023</v>
      </c>
    </row>
    <row r="2" spans="1:17" s="35" customFormat="1" ht="18.95" customHeight="1" x14ac:dyDescent="0.25">
      <c r="A2" s="177" t="s">
        <v>64</v>
      </c>
      <c r="B2" s="178"/>
      <c r="C2" s="178"/>
      <c r="D2" s="178"/>
      <c r="E2" s="178"/>
      <c r="F2" s="178"/>
      <c r="G2" s="34" t="s">
        <v>2</v>
      </c>
      <c r="H2" s="42" t="str">
        <f>+'Notas a los Edos Financiero'!D2</f>
        <v>Anual</v>
      </c>
    </row>
    <row r="3" spans="1:17" s="35" customFormat="1" ht="18.95" customHeight="1" x14ac:dyDescent="0.25">
      <c r="A3" s="177" t="str">
        <f>+'Notas a los Edos Financiero'!A3</f>
        <v>Correspondiente del 01 de Enero al 31 de Diciembre de 2023</v>
      </c>
      <c r="B3" s="178"/>
      <c r="C3" s="178"/>
      <c r="D3" s="178"/>
      <c r="E3" s="178"/>
      <c r="F3" s="178"/>
      <c r="G3" s="34" t="s">
        <v>3</v>
      </c>
      <c r="H3" s="42" t="str">
        <f>+'Notas a los Edos Financiero'!D3</f>
        <v>Cuenta Pública</v>
      </c>
      <c r="J3" s="179" t="s">
        <v>644</v>
      </c>
      <c r="K3" s="180"/>
      <c r="L3" s="181"/>
    </row>
    <row r="4" spans="1:17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17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17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  <c r="J7" s="39" t="s">
        <v>67</v>
      </c>
      <c r="K7" s="39" t="s">
        <v>68</v>
      </c>
      <c r="L7" s="39" t="s">
        <v>69</v>
      </c>
      <c r="M7" s="39" t="s">
        <v>70</v>
      </c>
      <c r="N7" s="39"/>
      <c r="O7" s="39"/>
      <c r="P7" s="39"/>
      <c r="Q7" s="39"/>
    </row>
    <row r="8" spans="1:17" x14ac:dyDescent="0.2">
      <c r="A8" s="40">
        <v>1114</v>
      </c>
      <c r="B8" s="38" t="s">
        <v>71</v>
      </c>
      <c r="C8" s="142">
        <v>40342751.350000001</v>
      </c>
      <c r="D8" s="143" t="s">
        <v>647</v>
      </c>
    </row>
    <row r="9" spans="1:17" x14ac:dyDescent="0.2">
      <c r="A9" s="40">
        <v>1115</v>
      </c>
      <c r="B9" s="38" t="s">
        <v>72</v>
      </c>
      <c r="C9" s="142">
        <v>1625882408.1499999</v>
      </c>
      <c r="D9" s="143" t="s">
        <v>648</v>
      </c>
    </row>
    <row r="10" spans="1:17" x14ac:dyDescent="0.2">
      <c r="A10" s="40">
        <v>1121</v>
      </c>
      <c r="B10" s="38" t="s">
        <v>73</v>
      </c>
      <c r="C10" s="142">
        <v>0</v>
      </c>
    </row>
    <row r="11" spans="1:17" x14ac:dyDescent="0.2">
      <c r="A11" s="40">
        <v>1211</v>
      </c>
      <c r="B11" s="38" t="s">
        <v>74</v>
      </c>
      <c r="C11" s="142">
        <v>28519.03</v>
      </c>
      <c r="D11" s="143" t="s">
        <v>649</v>
      </c>
    </row>
    <row r="13" spans="1:17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17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17" x14ac:dyDescent="0.2">
      <c r="A15" s="40">
        <v>1122</v>
      </c>
      <c r="B15" s="38" t="s">
        <v>77</v>
      </c>
      <c r="C15" s="142">
        <v>81892460.359999999</v>
      </c>
      <c r="D15" s="142">
        <v>43006410</v>
      </c>
      <c r="E15" s="142">
        <v>17960155.699999996</v>
      </c>
      <c r="F15" s="142">
        <v>24729211.350000001</v>
      </c>
      <c r="G15" s="142">
        <v>8881599.1900000013</v>
      </c>
      <c r="H15" s="144">
        <v>1</v>
      </c>
    </row>
    <row r="16" spans="1:17" x14ac:dyDescent="0.2">
      <c r="A16" s="40">
        <v>1124</v>
      </c>
      <c r="B16" s="38" t="s">
        <v>78</v>
      </c>
      <c r="C16" s="142">
        <v>0</v>
      </c>
      <c r="D16" s="142"/>
      <c r="E16" s="142"/>
      <c r="F16" s="142">
        <v>0</v>
      </c>
      <c r="G16" s="142">
        <v>-1.3699999999999999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142">
        <v>213708.51</v>
      </c>
      <c r="D20" s="142">
        <v>213708.51</v>
      </c>
      <c r="E20" s="141">
        <v>0</v>
      </c>
      <c r="F20" s="141">
        <v>0</v>
      </c>
      <c r="G20" s="141">
        <v>0</v>
      </c>
    </row>
    <row r="21" spans="1:8" x14ac:dyDescent="0.2">
      <c r="A21" s="40">
        <v>1125</v>
      </c>
      <c r="B21" s="38" t="s">
        <v>86</v>
      </c>
      <c r="C21" s="142">
        <v>937500</v>
      </c>
      <c r="D21" s="142">
        <v>937500</v>
      </c>
      <c r="E21" s="141">
        <v>0</v>
      </c>
      <c r="F21" s="141">
        <v>0</v>
      </c>
      <c r="G21" s="141">
        <v>0</v>
      </c>
    </row>
    <row r="22" spans="1:8" x14ac:dyDescent="0.2">
      <c r="A22" s="119">
        <v>1126</v>
      </c>
      <c r="B22" s="120" t="s">
        <v>87</v>
      </c>
      <c r="C22" s="142">
        <v>0</v>
      </c>
      <c r="D22" s="142">
        <v>0</v>
      </c>
      <c r="E22" s="141">
        <v>0</v>
      </c>
      <c r="F22" s="141">
        <v>0</v>
      </c>
      <c r="G22" s="141">
        <v>0</v>
      </c>
    </row>
    <row r="23" spans="1:8" x14ac:dyDescent="0.2">
      <c r="A23" s="119">
        <v>1129</v>
      </c>
      <c r="B23" s="120" t="s">
        <v>88</v>
      </c>
      <c r="C23" s="142">
        <v>0</v>
      </c>
      <c r="D23" s="142">
        <v>0</v>
      </c>
      <c r="E23" s="141">
        <v>0</v>
      </c>
      <c r="F23" s="141">
        <v>0</v>
      </c>
      <c r="G23" s="141">
        <v>0</v>
      </c>
    </row>
    <row r="24" spans="1:8" x14ac:dyDescent="0.2">
      <c r="A24" s="40">
        <v>1131</v>
      </c>
      <c r="B24" s="38" t="s">
        <v>89</v>
      </c>
      <c r="C24" s="142">
        <v>9775622.8399999999</v>
      </c>
      <c r="D24" s="142">
        <v>9775622.8399999999</v>
      </c>
      <c r="E24" s="141">
        <v>0</v>
      </c>
      <c r="F24" s="141">
        <v>0</v>
      </c>
      <c r="G24" s="141">
        <v>0</v>
      </c>
    </row>
    <row r="25" spans="1:8" x14ac:dyDescent="0.2">
      <c r="A25" s="40">
        <v>1132</v>
      </c>
      <c r="B25" s="38" t="s">
        <v>90</v>
      </c>
      <c r="C25" s="142">
        <v>0</v>
      </c>
      <c r="D25" s="142">
        <v>0</v>
      </c>
      <c r="E25" s="141">
        <v>0</v>
      </c>
      <c r="F25" s="141">
        <v>0</v>
      </c>
      <c r="G25" s="141">
        <v>0</v>
      </c>
    </row>
    <row r="26" spans="1:8" x14ac:dyDescent="0.2">
      <c r="A26" s="40">
        <v>1133</v>
      </c>
      <c r="B26" s="38" t="s">
        <v>91</v>
      </c>
      <c r="C26" s="142">
        <v>0</v>
      </c>
      <c r="D26" s="142">
        <v>0</v>
      </c>
      <c r="E26" s="141">
        <v>0</v>
      </c>
      <c r="F26" s="141">
        <v>0</v>
      </c>
      <c r="G26" s="141">
        <v>0</v>
      </c>
    </row>
    <row r="27" spans="1:8" x14ac:dyDescent="0.2">
      <c r="A27" s="40">
        <v>1134</v>
      </c>
      <c r="B27" s="38" t="s">
        <v>92</v>
      </c>
      <c r="C27" s="142">
        <v>540434495.58000004</v>
      </c>
      <c r="D27" s="142">
        <v>540434495.58000004</v>
      </c>
      <c r="E27" s="141">
        <v>0</v>
      </c>
      <c r="F27" s="141">
        <v>0</v>
      </c>
      <c r="G27" s="141">
        <v>0</v>
      </c>
    </row>
    <row r="28" spans="1:8" x14ac:dyDescent="0.2">
      <c r="A28" s="40">
        <v>1139</v>
      </c>
      <c r="B28" s="38" t="s">
        <v>93</v>
      </c>
      <c r="C28" s="142">
        <v>0</v>
      </c>
      <c r="D28" s="142">
        <v>0</v>
      </c>
      <c r="E28" s="141">
        <v>0</v>
      </c>
      <c r="F28" s="141">
        <v>0</v>
      </c>
      <c r="G28" s="141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145">
        <v>1140</v>
      </c>
      <c r="B32" s="143" t="s">
        <v>99</v>
      </c>
      <c r="C32" s="142">
        <f>+SUM(C33:C37)</f>
        <v>0</v>
      </c>
    </row>
    <row r="33" spans="1:8" x14ac:dyDescent="0.2">
      <c r="A33" s="40">
        <v>1141</v>
      </c>
      <c r="B33" s="38" t="s">
        <v>100</v>
      </c>
      <c r="C33" s="142">
        <v>0</v>
      </c>
    </row>
    <row r="34" spans="1:8" x14ac:dyDescent="0.2">
      <c r="A34" s="40">
        <v>1142</v>
      </c>
      <c r="B34" s="38" t="s">
        <v>101</v>
      </c>
      <c r="C34" s="142">
        <v>0</v>
      </c>
    </row>
    <row r="35" spans="1:8" x14ac:dyDescent="0.2">
      <c r="A35" s="40">
        <v>1143</v>
      </c>
      <c r="B35" s="38" t="s">
        <v>102</v>
      </c>
      <c r="C35" s="142">
        <v>0</v>
      </c>
    </row>
    <row r="36" spans="1:8" x14ac:dyDescent="0.2">
      <c r="A36" s="40">
        <v>1144</v>
      </c>
      <c r="B36" s="38" t="s">
        <v>103</v>
      </c>
      <c r="C36" s="142">
        <v>0</v>
      </c>
    </row>
    <row r="37" spans="1:8" x14ac:dyDescent="0.2">
      <c r="A37" s="40">
        <v>1145</v>
      </c>
      <c r="B37" s="38" t="s">
        <v>104</v>
      </c>
      <c r="C37" s="1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145">
        <v>1150</v>
      </c>
      <c r="B41" s="143" t="s">
        <v>109</v>
      </c>
      <c r="C41" s="146">
        <f>+C42</f>
        <v>50426477.400000006</v>
      </c>
      <c r="D41" s="143" t="s">
        <v>650</v>
      </c>
    </row>
    <row r="42" spans="1:8" x14ac:dyDescent="0.2">
      <c r="A42" s="40">
        <v>1151</v>
      </c>
      <c r="B42" s="38" t="s">
        <v>110</v>
      </c>
      <c r="C42" s="142">
        <v>50426477.400000006</v>
      </c>
      <c r="D42" s="38" t="s">
        <v>650</v>
      </c>
    </row>
    <row r="43" spans="1:8" x14ac:dyDescent="0.2">
      <c r="C43" s="142"/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142">
        <v>134689536.39000002</v>
      </c>
      <c r="D46" s="38" t="s">
        <v>651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142">
        <v>36307609.890000001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145">
        <v>1230</v>
      </c>
      <c r="B54" s="143" t="s">
        <v>120</v>
      </c>
      <c r="C54" s="146">
        <f>+SUM(C55:C61)</f>
        <v>17860641857.219997</v>
      </c>
      <c r="D54" s="146">
        <f>+SUM(D55:D61)</f>
        <v>43374499.060000002</v>
      </c>
      <c r="E54" s="146">
        <f>+SUM(E55:E61)</f>
        <v>-192641990.88</v>
      </c>
    </row>
    <row r="55" spans="1:8" x14ac:dyDescent="0.2">
      <c r="A55" s="40">
        <v>1231</v>
      </c>
      <c r="B55" s="38" t="s">
        <v>121</v>
      </c>
      <c r="C55" s="142">
        <v>15426665661.950001</v>
      </c>
      <c r="D55" s="142">
        <v>0</v>
      </c>
      <c r="E55" s="142">
        <v>0</v>
      </c>
    </row>
    <row r="56" spans="1:8" x14ac:dyDescent="0.2">
      <c r="A56" s="40">
        <v>1232</v>
      </c>
      <c r="B56" s="38" t="s">
        <v>122</v>
      </c>
      <c r="C56" s="142">
        <v>0</v>
      </c>
      <c r="D56" s="142">
        <v>0</v>
      </c>
      <c r="E56" s="142">
        <v>0</v>
      </c>
    </row>
    <row r="57" spans="1:8" x14ac:dyDescent="0.2">
      <c r="A57" s="40">
        <v>1233</v>
      </c>
      <c r="B57" s="38" t="s">
        <v>123</v>
      </c>
      <c r="C57" s="142">
        <v>1262392577.3900001</v>
      </c>
      <c r="D57" s="142">
        <v>43374499.060000002</v>
      </c>
      <c r="E57" s="142">
        <v>-192641990.88</v>
      </c>
      <c r="F57" s="38" t="s">
        <v>652</v>
      </c>
      <c r="G57" s="147">
        <v>3.3300000000000003E-2</v>
      </c>
      <c r="H57" s="40" t="s">
        <v>653</v>
      </c>
    </row>
    <row r="58" spans="1:8" x14ac:dyDescent="0.2">
      <c r="A58" s="40">
        <v>1234</v>
      </c>
      <c r="B58" s="38" t="s">
        <v>124</v>
      </c>
      <c r="C58" s="142">
        <v>0</v>
      </c>
      <c r="D58" s="142">
        <v>0</v>
      </c>
      <c r="E58" s="142">
        <v>0</v>
      </c>
      <c r="G58" s="147"/>
    </row>
    <row r="59" spans="1:8" x14ac:dyDescent="0.2">
      <c r="A59" s="40">
        <v>1235</v>
      </c>
      <c r="B59" s="38" t="s">
        <v>125</v>
      </c>
      <c r="C59" s="142">
        <v>710844398.16999996</v>
      </c>
      <c r="D59" s="142">
        <v>0</v>
      </c>
      <c r="E59" s="142">
        <v>0</v>
      </c>
      <c r="G59" s="147"/>
    </row>
    <row r="60" spans="1:8" x14ac:dyDescent="0.2">
      <c r="A60" s="40">
        <v>1236</v>
      </c>
      <c r="B60" s="38" t="s">
        <v>126</v>
      </c>
      <c r="C60" s="142">
        <v>460739219.70999992</v>
      </c>
      <c r="D60" s="142">
        <v>0</v>
      </c>
      <c r="E60" s="142">
        <v>0</v>
      </c>
      <c r="G60" s="147"/>
    </row>
    <row r="61" spans="1:8" x14ac:dyDescent="0.2">
      <c r="A61" s="40">
        <v>1239</v>
      </c>
      <c r="B61" s="38" t="s">
        <v>127</v>
      </c>
      <c r="C61" s="142">
        <v>0</v>
      </c>
      <c r="D61" s="142">
        <v>0</v>
      </c>
      <c r="E61" s="142">
        <v>0</v>
      </c>
      <c r="G61" s="147"/>
      <c r="H61" s="40"/>
    </row>
    <row r="62" spans="1:8" x14ac:dyDescent="0.2">
      <c r="A62" s="145">
        <v>1240</v>
      </c>
      <c r="B62" s="143" t="s">
        <v>128</v>
      </c>
      <c r="C62" s="146">
        <f>+SUM(C63:C70)</f>
        <v>1665213122.1099999</v>
      </c>
      <c r="D62" s="146">
        <f>+SUM(D63:D70)</f>
        <v>116482130.47</v>
      </c>
      <c r="E62" s="146">
        <f>+SUM(E63:E70)</f>
        <v>-1179156629.95</v>
      </c>
      <c r="F62" s="143"/>
      <c r="G62" s="148"/>
      <c r="H62" s="143"/>
    </row>
    <row r="63" spans="1:8" x14ac:dyDescent="0.2">
      <c r="A63" s="40">
        <v>1241</v>
      </c>
      <c r="B63" s="38" t="s">
        <v>129</v>
      </c>
      <c r="C63" s="142">
        <v>349083337.00999999</v>
      </c>
      <c r="D63" s="142">
        <v>30647424.219999999</v>
      </c>
      <c r="E63" s="142">
        <v>-255426258.77000001</v>
      </c>
      <c r="F63" s="38" t="s">
        <v>652</v>
      </c>
      <c r="G63" s="147">
        <v>0.1</v>
      </c>
      <c r="H63" s="40" t="s">
        <v>653</v>
      </c>
    </row>
    <row r="64" spans="1:8" x14ac:dyDescent="0.2">
      <c r="A64" s="40">
        <v>1242</v>
      </c>
      <c r="B64" s="38" t="s">
        <v>130</v>
      </c>
      <c r="C64" s="142">
        <v>42386083.390000001</v>
      </c>
      <c r="D64" s="142">
        <v>3382952.15</v>
      </c>
      <c r="E64" s="142">
        <v>-32440983.199999999</v>
      </c>
      <c r="F64" s="38" t="s">
        <v>652</v>
      </c>
      <c r="G64" s="147">
        <v>0.2</v>
      </c>
      <c r="H64" s="40" t="s">
        <v>653</v>
      </c>
    </row>
    <row r="65" spans="1:8" x14ac:dyDescent="0.2">
      <c r="A65" s="40">
        <v>1243</v>
      </c>
      <c r="B65" s="38" t="s">
        <v>131</v>
      </c>
      <c r="C65" s="142">
        <v>9200254.9600000009</v>
      </c>
      <c r="D65" s="142">
        <v>1216995.27</v>
      </c>
      <c r="E65" s="142">
        <v>-5475824.75</v>
      </c>
      <c r="F65" s="38" t="s">
        <v>652</v>
      </c>
      <c r="G65" s="147">
        <v>0.2</v>
      </c>
      <c r="H65" s="40" t="s">
        <v>653</v>
      </c>
    </row>
    <row r="66" spans="1:8" x14ac:dyDescent="0.2">
      <c r="A66" s="40">
        <v>1244</v>
      </c>
      <c r="B66" s="38" t="s">
        <v>132</v>
      </c>
      <c r="C66" s="142">
        <v>835143580.72000003</v>
      </c>
      <c r="D66" s="142">
        <v>52410452.740000002</v>
      </c>
      <c r="E66" s="142">
        <v>-631974796.08999991</v>
      </c>
      <c r="F66" s="38" t="s">
        <v>652</v>
      </c>
      <c r="G66" s="147">
        <v>0.2</v>
      </c>
      <c r="H66" s="40" t="s">
        <v>653</v>
      </c>
    </row>
    <row r="67" spans="1:8" x14ac:dyDescent="0.2">
      <c r="A67" s="40">
        <v>1245</v>
      </c>
      <c r="B67" s="38" t="s">
        <v>133</v>
      </c>
      <c r="C67" s="142">
        <v>115484452.95999999</v>
      </c>
      <c r="D67" s="142">
        <v>4704570.25</v>
      </c>
      <c r="E67" s="142">
        <v>-90969685.620000005</v>
      </c>
      <c r="F67" s="38" t="s">
        <v>652</v>
      </c>
      <c r="G67" s="147">
        <v>0.1</v>
      </c>
      <c r="H67" s="40" t="s">
        <v>653</v>
      </c>
    </row>
    <row r="68" spans="1:8" x14ac:dyDescent="0.2">
      <c r="A68" s="40">
        <v>1246</v>
      </c>
      <c r="B68" s="38" t="s">
        <v>134</v>
      </c>
      <c r="C68" s="142">
        <v>310829946.06</v>
      </c>
      <c r="D68" s="142">
        <v>23966051.219999999</v>
      </c>
      <c r="E68" s="142">
        <v>-159927808.91999999</v>
      </c>
      <c r="F68" s="38" t="s">
        <v>652</v>
      </c>
      <c r="G68" s="147">
        <v>0.1</v>
      </c>
      <c r="H68" s="40" t="s">
        <v>653</v>
      </c>
    </row>
    <row r="69" spans="1:8" x14ac:dyDescent="0.2">
      <c r="A69" s="40">
        <v>1247</v>
      </c>
      <c r="B69" s="38" t="s">
        <v>135</v>
      </c>
      <c r="C69" s="142">
        <v>1406262.98</v>
      </c>
      <c r="D69" s="142">
        <v>140626.29</v>
      </c>
      <c r="E69" s="142">
        <v>-1300768.6399999999</v>
      </c>
      <c r="F69" s="38" t="s">
        <v>652</v>
      </c>
      <c r="G69" s="147">
        <v>0.1</v>
      </c>
      <c r="H69" s="40" t="s">
        <v>653</v>
      </c>
    </row>
    <row r="70" spans="1:8" x14ac:dyDescent="0.2">
      <c r="A70" s="40">
        <v>1248</v>
      </c>
      <c r="B70" s="38" t="s">
        <v>136</v>
      </c>
      <c r="C70" s="142">
        <v>1679204.03</v>
      </c>
      <c r="D70" s="142">
        <v>13058.33</v>
      </c>
      <c r="E70" s="142">
        <v>-1640503.96</v>
      </c>
      <c r="F70" s="38" t="s">
        <v>652</v>
      </c>
      <c r="G70" s="147">
        <v>0.2</v>
      </c>
      <c r="H70" s="40" t="s">
        <v>653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145">
        <v>1250</v>
      </c>
      <c r="B74" s="143" t="s">
        <v>140</v>
      </c>
      <c r="C74" s="146">
        <f>+SUM(C75:C79)</f>
        <v>156470616.27000001</v>
      </c>
      <c r="D74" s="146">
        <f>+SUM(D75:D79)</f>
        <v>22255218.390000001</v>
      </c>
      <c r="E74" s="146">
        <f>+SUM(E75:E79)</f>
        <v>-141098695.38000003</v>
      </c>
      <c r="F74" s="143"/>
    </row>
    <row r="75" spans="1:8" x14ac:dyDescent="0.2">
      <c r="A75" s="40">
        <v>1251</v>
      </c>
      <c r="B75" s="38" t="s">
        <v>141</v>
      </c>
      <c r="C75" s="142">
        <v>74725790.890000001</v>
      </c>
      <c r="D75" s="142">
        <v>16163903.9</v>
      </c>
      <c r="E75" s="142">
        <v>-64811050.420000002</v>
      </c>
      <c r="F75" s="38" t="s">
        <v>652</v>
      </c>
      <c r="G75" s="147">
        <v>0.33</v>
      </c>
      <c r="H75" s="40" t="s">
        <v>653</v>
      </c>
    </row>
    <row r="76" spans="1:8" x14ac:dyDescent="0.2">
      <c r="A76" s="40">
        <v>1252</v>
      </c>
      <c r="B76" s="38" t="s">
        <v>142</v>
      </c>
      <c r="C76" s="142">
        <v>2024200</v>
      </c>
      <c r="D76" s="142">
        <v>674733.33</v>
      </c>
      <c r="E76" s="142">
        <v>-988416.66</v>
      </c>
      <c r="F76" s="38" t="s">
        <v>652</v>
      </c>
      <c r="G76" s="147">
        <v>0.33</v>
      </c>
      <c r="H76" s="40" t="s">
        <v>653</v>
      </c>
    </row>
    <row r="77" spans="1:8" x14ac:dyDescent="0.2">
      <c r="A77" s="40">
        <v>1253</v>
      </c>
      <c r="B77" s="38" t="s">
        <v>143</v>
      </c>
      <c r="C77" s="142">
        <v>0</v>
      </c>
      <c r="D77" s="142">
        <v>0</v>
      </c>
      <c r="E77" s="142">
        <v>0</v>
      </c>
    </row>
    <row r="78" spans="1:8" x14ac:dyDescent="0.2">
      <c r="A78" s="40">
        <v>1254</v>
      </c>
      <c r="B78" s="38" t="s">
        <v>144</v>
      </c>
      <c r="C78" s="142">
        <v>79606596.390000001</v>
      </c>
      <c r="D78" s="142">
        <v>5390243.2599999998</v>
      </c>
      <c r="E78" s="142">
        <v>-75211453.780000001</v>
      </c>
      <c r="F78" s="38" t="s">
        <v>652</v>
      </c>
      <c r="G78" s="147">
        <v>0.33</v>
      </c>
      <c r="H78" s="40" t="s">
        <v>653</v>
      </c>
    </row>
    <row r="79" spans="1:8" x14ac:dyDescent="0.2">
      <c r="A79" s="40">
        <v>1259</v>
      </c>
      <c r="B79" s="38" t="s">
        <v>145</v>
      </c>
      <c r="C79" s="142">
        <v>114028.99</v>
      </c>
      <c r="D79" s="142">
        <v>26337.9</v>
      </c>
      <c r="E79" s="142">
        <v>-87774.52</v>
      </c>
      <c r="F79" s="120" t="s">
        <v>652</v>
      </c>
      <c r="G79" s="149">
        <v>0.33</v>
      </c>
      <c r="H79" s="119" t="s">
        <v>653</v>
      </c>
    </row>
    <row r="80" spans="1:8" x14ac:dyDescent="0.2">
      <c r="A80" s="145">
        <v>1270</v>
      </c>
      <c r="B80" s="143" t="s">
        <v>146</v>
      </c>
      <c r="C80" s="146">
        <f>+SUM(C81:C86)</f>
        <v>0</v>
      </c>
      <c r="D80" s="146">
        <f>+SUM(D81:D86)</f>
        <v>0</v>
      </c>
      <c r="E80" s="146">
        <f>+SUM(E81:E86)</f>
        <v>0</v>
      </c>
      <c r="F80" s="143"/>
    </row>
    <row r="81" spans="1:8" x14ac:dyDescent="0.2">
      <c r="A81" s="40">
        <v>1271</v>
      </c>
      <c r="B81" s="38" t="s">
        <v>147</v>
      </c>
      <c r="C81" s="142">
        <v>0</v>
      </c>
      <c r="D81" s="142">
        <v>0</v>
      </c>
      <c r="E81" s="142">
        <v>0</v>
      </c>
    </row>
    <row r="82" spans="1:8" x14ac:dyDescent="0.2">
      <c r="A82" s="40">
        <v>1272</v>
      </c>
      <c r="B82" s="38" t="s">
        <v>148</v>
      </c>
      <c r="C82" s="142">
        <v>0</v>
      </c>
      <c r="D82" s="142">
        <v>0</v>
      </c>
      <c r="E82" s="142">
        <v>0</v>
      </c>
    </row>
    <row r="83" spans="1:8" x14ac:dyDescent="0.2">
      <c r="A83" s="40">
        <v>1273</v>
      </c>
      <c r="B83" s="38" t="s">
        <v>149</v>
      </c>
      <c r="C83" s="142">
        <v>0</v>
      </c>
      <c r="D83" s="142">
        <v>0</v>
      </c>
      <c r="E83" s="142">
        <v>0</v>
      </c>
    </row>
    <row r="84" spans="1:8" x14ac:dyDescent="0.2">
      <c r="A84" s="40">
        <v>1274</v>
      </c>
      <c r="B84" s="38" t="s">
        <v>150</v>
      </c>
      <c r="C84" s="142">
        <v>0</v>
      </c>
      <c r="D84" s="142">
        <v>0</v>
      </c>
      <c r="E84" s="142">
        <v>0</v>
      </c>
    </row>
    <row r="85" spans="1:8" x14ac:dyDescent="0.2">
      <c r="A85" s="40">
        <v>1275</v>
      </c>
      <c r="B85" s="38" t="s">
        <v>151</v>
      </c>
      <c r="C85" s="142">
        <v>0</v>
      </c>
      <c r="D85" s="142">
        <v>0</v>
      </c>
      <c r="E85" s="142">
        <v>0</v>
      </c>
    </row>
    <row r="86" spans="1:8" x14ac:dyDescent="0.2">
      <c r="A86" s="40">
        <v>1279</v>
      </c>
      <c r="B86" s="38" t="s">
        <v>152</v>
      </c>
      <c r="C86" s="142">
        <v>0</v>
      </c>
      <c r="D86" s="142">
        <v>0</v>
      </c>
      <c r="E86" s="1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145">
        <v>1160</v>
      </c>
      <c r="B90" s="143" t="s">
        <v>155</v>
      </c>
      <c r="C90" s="146">
        <f>+SUM(C91:C92)</f>
        <v>-9987479.6199999992</v>
      </c>
    </row>
    <row r="91" spans="1:8" x14ac:dyDescent="0.2">
      <c r="A91" s="40">
        <v>1161</v>
      </c>
      <c r="B91" s="38" t="s">
        <v>156</v>
      </c>
      <c r="C91" s="142">
        <v>0</v>
      </c>
    </row>
    <row r="92" spans="1:8" x14ac:dyDescent="0.2">
      <c r="A92" s="40">
        <v>1162</v>
      </c>
      <c r="B92" s="38" t="s">
        <v>157</v>
      </c>
      <c r="C92" s="142">
        <v>-9987479.6199999992</v>
      </c>
      <c r="D92" s="143" t="s">
        <v>654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145">
        <v>1290</v>
      </c>
      <c r="B96" s="143" t="s">
        <v>159</v>
      </c>
      <c r="C96" s="146">
        <f>+SUM(C97:C99)</f>
        <v>29476138.339999996</v>
      </c>
    </row>
    <row r="97" spans="1:8" x14ac:dyDescent="0.2">
      <c r="A97" s="40">
        <v>1291</v>
      </c>
      <c r="B97" s="38" t="s">
        <v>160</v>
      </c>
      <c r="C97" s="142">
        <v>0</v>
      </c>
    </row>
    <row r="98" spans="1:8" x14ac:dyDescent="0.2">
      <c r="A98" s="40">
        <v>1292</v>
      </c>
      <c r="B98" s="38" t="s">
        <v>161</v>
      </c>
      <c r="C98" s="142">
        <v>0</v>
      </c>
    </row>
    <row r="99" spans="1:8" x14ac:dyDescent="0.2">
      <c r="A99" s="40">
        <v>1293</v>
      </c>
      <c r="B99" s="38" t="s">
        <v>162</v>
      </c>
      <c r="C99" s="142">
        <v>29476138.339999996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145">
        <v>2110</v>
      </c>
      <c r="B103" s="143" t="s">
        <v>166</v>
      </c>
      <c r="C103" s="146">
        <f>+SUM(C104:C112)</f>
        <v>-406996298.33999997</v>
      </c>
      <c r="D103" s="146">
        <f>+SUM(D104:D112)</f>
        <v>-406996298.33999997</v>
      </c>
      <c r="E103" s="141">
        <v>0</v>
      </c>
      <c r="F103" s="141">
        <v>0</v>
      </c>
      <c r="G103" s="141">
        <v>0</v>
      </c>
    </row>
    <row r="104" spans="1:8" x14ac:dyDescent="0.2">
      <c r="A104" s="40">
        <v>2111</v>
      </c>
      <c r="B104" s="38" t="s">
        <v>167</v>
      </c>
      <c r="C104" s="142">
        <v>-17237983.609999999</v>
      </c>
      <c r="D104" s="142">
        <v>-17237983.609999999</v>
      </c>
      <c r="E104" s="141">
        <v>0</v>
      </c>
      <c r="F104" s="141">
        <v>0</v>
      </c>
      <c r="G104" s="141">
        <v>0</v>
      </c>
    </row>
    <row r="105" spans="1:8" x14ac:dyDescent="0.2">
      <c r="A105" s="40">
        <v>2112</v>
      </c>
      <c r="B105" s="38" t="s">
        <v>168</v>
      </c>
      <c r="C105" s="142">
        <v>-5178762.3099999996</v>
      </c>
      <c r="D105" s="142">
        <v>-5178762.3099999996</v>
      </c>
      <c r="E105" s="141">
        <v>0</v>
      </c>
      <c r="F105" s="141">
        <v>0</v>
      </c>
      <c r="G105" s="141">
        <v>0</v>
      </c>
    </row>
    <row r="106" spans="1:8" x14ac:dyDescent="0.2">
      <c r="A106" s="40">
        <v>2113</v>
      </c>
      <c r="B106" s="38" t="s">
        <v>169</v>
      </c>
      <c r="C106" s="142">
        <v>-230076413.78</v>
      </c>
      <c r="D106" s="142">
        <v>-230076413.78</v>
      </c>
      <c r="E106" s="141">
        <v>0</v>
      </c>
      <c r="F106" s="141">
        <v>0</v>
      </c>
      <c r="G106" s="141">
        <v>0</v>
      </c>
    </row>
    <row r="107" spans="1:8" x14ac:dyDescent="0.2">
      <c r="A107" s="40">
        <v>2114</v>
      </c>
      <c r="B107" s="38" t="s">
        <v>170</v>
      </c>
      <c r="C107" s="142">
        <v>0</v>
      </c>
      <c r="D107" s="142">
        <v>0</v>
      </c>
      <c r="E107" s="141">
        <v>0</v>
      </c>
      <c r="F107" s="141">
        <v>0</v>
      </c>
      <c r="G107" s="141">
        <v>0</v>
      </c>
    </row>
    <row r="108" spans="1:8" x14ac:dyDescent="0.2">
      <c r="A108" s="40">
        <v>2115</v>
      </c>
      <c r="B108" s="38" t="s">
        <v>171</v>
      </c>
      <c r="C108" s="142">
        <v>-818221.45</v>
      </c>
      <c r="D108" s="142">
        <v>-818221.45</v>
      </c>
      <c r="E108" s="141">
        <v>0</v>
      </c>
      <c r="F108" s="141">
        <v>0</v>
      </c>
      <c r="G108" s="141">
        <v>0</v>
      </c>
    </row>
    <row r="109" spans="1:8" x14ac:dyDescent="0.2">
      <c r="A109" s="40">
        <v>2116</v>
      </c>
      <c r="B109" s="38" t="s">
        <v>172</v>
      </c>
      <c r="C109" s="142">
        <v>0</v>
      </c>
      <c r="D109" s="142">
        <v>0</v>
      </c>
      <c r="E109" s="141">
        <v>0</v>
      </c>
      <c r="F109" s="141">
        <v>0</v>
      </c>
      <c r="G109" s="141">
        <v>0</v>
      </c>
    </row>
    <row r="110" spans="1:8" x14ac:dyDescent="0.2">
      <c r="A110" s="40">
        <v>2117</v>
      </c>
      <c r="B110" s="38" t="s">
        <v>173</v>
      </c>
      <c r="C110" s="142">
        <v>-143207844.23000002</v>
      </c>
      <c r="D110" s="142">
        <v>-143207844.23000002</v>
      </c>
      <c r="E110" s="141">
        <v>0</v>
      </c>
      <c r="F110" s="141">
        <v>0</v>
      </c>
      <c r="G110" s="141">
        <v>0</v>
      </c>
    </row>
    <row r="111" spans="1:8" x14ac:dyDescent="0.2">
      <c r="A111" s="40">
        <v>2118</v>
      </c>
      <c r="B111" s="38" t="s">
        <v>174</v>
      </c>
      <c r="C111" s="142">
        <v>0</v>
      </c>
      <c r="D111" s="142">
        <v>0</v>
      </c>
      <c r="E111" s="141">
        <v>0</v>
      </c>
      <c r="F111" s="141">
        <v>0</v>
      </c>
      <c r="G111" s="141">
        <v>0</v>
      </c>
    </row>
    <row r="112" spans="1:8" x14ac:dyDescent="0.2">
      <c r="A112" s="40">
        <v>2119</v>
      </c>
      <c r="B112" s="38" t="s">
        <v>175</v>
      </c>
      <c r="C112" s="142">
        <v>-10477072.959999999</v>
      </c>
      <c r="D112" s="142">
        <v>-10477072.959999999</v>
      </c>
      <c r="E112" s="141">
        <v>0</v>
      </c>
      <c r="F112" s="141">
        <v>0</v>
      </c>
      <c r="G112" s="141">
        <v>0</v>
      </c>
    </row>
    <row r="113" spans="1:8" x14ac:dyDescent="0.2">
      <c r="A113" s="145">
        <v>2120</v>
      </c>
      <c r="B113" s="143" t="s">
        <v>176</v>
      </c>
      <c r="C113" s="146">
        <f>+SUM(C114:C116)</f>
        <v>0</v>
      </c>
      <c r="D113" s="146">
        <f>+SUM(D114:D116)</f>
        <v>0</v>
      </c>
      <c r="E113" s="141">
        <v>0</v>
      </c>
      <c r="F113" s="141">
        <v>0</v>
      </c>
      <c r="G113" s="141">
        <v>0</v>
      </c>
    </row>
    <row r="114" spans="1:8" x14ac:dyDescent="0.2">
      <c r="A114" s="40">
        <v>2121</v>
      </c>
      <c r="B114" s="38" t="s">
        <v>177</v>
      </c>
      <c r="C114" s="142">
        <v>0</v>
      </c>
      <c r="D114" s="142">
        <v>0</v>
      </c>
      <c r="E114" s="141">
        <v>0</v>
      </c>
      <c r="F114" s="141">
        <v>0</v>
      </c>
      <c r="G114" s="141">
        <v>0</v>
      </c>
    </row>
    <row r="115" spans="1:8" x14ac:dyDescent="0.2">
      <c r="A115" s="40">
        <v>2122</v>
      </c>
      <c r="B115" s="38" t="s">
        <v>178</v>
      </c>
      <c r="C115" s="142">
        <v>0</v>
      </c>
      <c r="D115" s="142">
        <v>0</v>
      </c>
      <c r="E115" s="141">
        <v>0</v>
      </c>
      <c r="F115" s="141">
        <v>0</v>
      </c>
      <c r="G115" s="141">
        <v>0</v>
      </c>
    </row>
    <row r="116" spans="1:8" x14ac:dyDescent="0.2">
      <c r="A116" s="40">
        <v>2129</v>
      </c>
      <c r="B116" s="38" t="s">
        <v>179</v>
      </c>
      <c r="C116" s="142">
        <v>0</v>
      </c>
      <c r="D116" s="142">
        <v>0</v>
      </c>
      <c r="E116" s="141">
        <v>0</v>
      </c>
      <c r="F116" s="141">
        <v>0</v>
      </c>
      <c r="G116" s="141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145">
        <v>2160</v>
      </c>
      <c r="B120" s="143" t="s">
        <v>182</v>
      </c>
      <c r="C120" s="146">
        <v>-43066.78</v>
      </c>
      <c r="D120" s="143"/>
    </row>
    <row r="121" spans="1:8" x14ac:dyDescent="0.2">
      <c r="A121" s="40">
        <v>2161</v>
      </c>
      <c r="B121" s="38" t="s">
        <v>183</v>
      </c>
      <c r="C121" s="142">
        <v>-43066.78</v>
      </c>
    </row>
    <row r="122" spans="1:8" x14ac:dyDescent="0.2">
      <c r="A122" s="40">
        <v>2162</v>
      </c>
      <c r="B122" s="38" t="s">
        <v>184</v>
      </c>
      <c r="C122" s="142">
        <v>0</v>
      </c>
    </row>
    <row r="123" spans="1:8" x14ac:dyDescent="0.2">
      <c r="A123" s="40">
        <v>2163</v>
      </c>
      <c r="B123" s="38" t="s">
        <v>185</v>
      </c>
      <c r="C123" s="142">
        <v>0</v>
      </c>
    </row>
    <row r="124" spans="1:8" x14ac:dyDescent="0.2">
      <c r="A124" s="40">
        <v>2164</v>
      </c>
      <c r="B124" s="38" t="s">
        <v>186</v>
      </c>
      <c r="C124" s="142">
        <v>0</v>
      </c>
    </row>
    <row r="125" spans="1:8" x14ac:dyDescent="0.2">
      <c r="A125" s="40">
        <v>2165</v>
      </c>
      <c r="B125" s="38" t="s">
        <v>187</v>
      </c>
      <c r="C125" s="142">
        <v>0</v>
      </c>
    </row>
    <row r="126" spans="1:8" x14ac:dyDescent="0.2">
      <c r="A126" s="40">
        <v>2166</v>
      </c>
      <c r="B126" s="38" t="s">
        <v>188</v>
      </c>
      <c r="C126" s="142">
        <v>0</v>
      </c>
    </row>
    <row r="127" spans="1:8" x14ac:dyDescent="0.2">
      <c r="A127" s="145">
        <v>2250</v>
      </c>
      <c r="B127" s="143" t="s">
        <v>189</v>
      </c>
      <c r="C127" s="146">
        <v>0</v>
      </c>
      <c r="D127" s="143"/>
    </row>
    <row r="128" spans="1:8" x14ac:dyDescent="0.2">
      <c r="A128" s="40">
        <v>2251</v>
      </c>
      <c r="B128" s="38" t="s">
        <v>190</v>
      </c>
      <c r="C128" s="142">
        <v>0</v>
      </c>
    </row>
    <row r="129" spans="1:8" x14ac:dyDescent="0.2">
      <c r="A129" s="40">
        <v>2252</v>
      </c>
      <c r="B129" s="38" t="s">
        <v>191</v>
      </c>
      <c r="C129" s="142">
        <v>0</v>
      </c>
    </row>
    <row r="130" spans="1:8" x14ac:dyDescent="0.2">
      <c r="A130" s="40">
        <v>2253</v>
      </c>
      <c r="B130" s="38" t="s">
        <v>192</v>
      </c>
      <c r="C130" s="142">
        <v>0</v>
      </c>
    </row>
    <row r="131" spans="1:8" x14ac:dyDescent="0.2">
      <c r="A131" s="40">
        <v>2254</v>
      </c>
      <c r="B131" s="38" t="s">
        <v>193</v>
      </c>
      <c r="C131" s="142">
        <v>0</v>
      </c>
    </row>
    <row r="132" spans="1:8" x14ac:dyDescent="0.2">
      <c r="A132" s="40">
        <v>2255</v>
      </c>
      <c r="B132" s="38" t="s">
        <v>194</v>
      </c>
      <c r="C132" s="142">
        <v>0</v>
      </c>
    </row>
    <row r="133" spans="1:8" x14ac:dyDescent="0.2">
      <c r="A133" s="40">
        <v>2256</v>
      </c>
      <c r="B133" s="38" t="s">
        <v>195</v>
      </c>
      <c r="C133" s="1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142">
        <v>0</v>
      </c>
    </row>
    <row r="138" spans="1:8" x14ac:dyDescent="0.2">
      <c r="A138" s="40">
        <v>2199</v>
      </c>
      <c r="B138" s="38" t="s">
        <v>198</v>
      </c>
      <c r="C138" s="142">
        <v>0</v>
      </c>
    </row>
    <row r="139" spans="1:8" x14ac:dyDescent="0.2">
      <c r="A139" s="145">
        <v>2240</v>
      </c>
      <c r="B139" s="143" t="s">
        <v>199</v>
      </c>
      <c r="C139" s="146">
        <v>0</v>
      </c>
    </row>
    <row r="140" spans="1:8" x14ac:dyDescent="0.2">
      <c r="A140" s="40">
        <v>2241</v>
      </c>
      <c r="B140" s="38" t="s">
        <v>200</v>
      </c>
      <c r="C140" s="142">
        <v>0</v>
      </c>
    </row>
    <row r="141" spans="1:8" x14ac:dyDescent="0.2">
      <c r="A141" s="40">
        <v>2242</v>
      </c>
      <c r="B141" s="38" t="s">
        <v>201</v>
      </c>
      <c r="C141" s="142">
        <v>0</v>
      </c>
    </row>
    <row r="142" spans="1:8" x14ac:dyDescent="0.2">
      <c r="A142" s="40">
        <v>2249</v>
      </c>
      <c r="B142" s="38" t="s">
        <v>202</v>
      </c>
      <c r="C142" s="1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J3:L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00"/>
      <c r="B3" s="12"/>
    </row>
    <row r="4" spans="1:2" ht="15" customHeight="1" x14ac:dyDescent="0.2">
      <c r="A4" s="101" t="s">
        <v>9</v>
      </c>
      <c r="B4" s="27" t="s">
        <v>205</v>
      </c>
    </row>
    <row r="5" spans="1:2" ht="15" customHeight="1" x14ac:dyDescent="0.2">
      <c r="A5" s="99"/>
      <c r="B5" s="27" t="s">
        <v>206</v>
      </c>
    </row>
    <row r="6" spans="1:2" ht="22.5" x14ac:dyDescent="0.2">
      <c r="A6" s="99"/>
      <c r="B6" s="25" t="s">
        <v>207</v>
      </c>
    </row>
    <row r="7" spans="1:2" ht="15" customHeight="1" x14ac:dyDescent="0.2">
      <c r="A7" s="99"/>
      <c r="B7" s="27" t="s">
        <v>208</v>
      </c>
    </row>
    <row r="8" spans="1:2" x14ac:dyDescent="0.2">
      <c r="A8" s="99"/>
    </row>
    <row r="9" spans="1:2" ht="15" customHeight="1" x14ac:dyDescent="0.2">
      <c r="A9" s="101" t="s">
        <v>11</v>
      </c>
      <c r="B9" s="27" t="s">
        <v>209</v>
      </c>
    </row>
    <row r="10" spans="1:2" ht="15" customHeight="1" x14ac:dyDescent="0.2">
      <c r="A10" s="99"/>
      <c r="B10" s="27" t="s">
        <v>210</v>
      </c>
    </row>
    <row r="11" spans="1:2" ht="15" customHeight="1" x14ac:dyDescent="0.2">
      <c r="A11" s="99"/>
      <c r="B11" s="27" t="s">
        <v>211</v>
      </c>
    </row>
    <row r="12" spans="1:2" ht="15" customHeight="1" x14ac:dyDescent="0.2">
      <c r="A12" s="99"/>
      <c r="B12" s="27" t="s">
        <v>212</v>
      </c>
    </row>
    <row r="13" spans="1:2" ht="15" customHeight="1" x14ac:dyDescent="0.2">
      <c r="A13" s="99"/>
      <c r="B13" s="27" t="s">
        <v>213</v>
      </c>
    </row>
    <row r="14" spans="1:2" x14ac:dyDescent="0.2">
      <c r="A14" s="99"/>
    </row>
    <row r="15" spans="1:2" ht="15" customHeight="1" x14ac:dyDescent="0.2">
      <c r="A15" s="101" t="s">
        <v>13</v>
      </c>
      <c r="B15" s="28" t="s">
        <v>214</v>
      </c>
    </row>
    <row r="16" spans="1:2" ht="15" customHeight="1" x14ac:dyDescent="0.2">
      <c r="A16" s="99"/>
      <c r="B16" s="28" t="s">
        <v>215</v>
      </c>
    </row>
    <row r="17" spans="1:2" ht="15" customHeight="1" x14ac:dyDescent="0.2">
      <c r="A17" s="99"/>
      <c r="B17" s="28" t="s">
        <v>216</v>
      </c>
    </row>
    <row r="18" spans="1:2" ht="15" customHeight="1" x14ac:dyDescent="0.2">
      <c r="A18" s="99"/>
      <c r="B18" s="27" t="s">
        <v>217</v>
      </c>
    </row>
    <row r="19" spans="1:2" ht="15" customHeight="1" x14ac:dyDescent="0.2">
      <c r="A19" s="99"/>
      <c r="B19" s="23" t="s">
        <v>218</v>
      </c>
    </row>
    <row r="20" spans="1:2" x14ac:dyDescent="0.2">
      <c r="A20" s="99"/>
    </row>
    <row r="21" spans="1:2" ht="15" customHeight="1" x14ac:dyDescent="0.2">
      <c r="A21" s="101" t="s">
        <v>15</v>
      </c>
      <c r="B21" s="1" t="s">
        <v>219</v>
      </c>
    </row>
    <row r="22" spans="1:2" ht="15" customHeight="1" x14ac:dyDescent="0.2">
      <c r="A22" s="99"/>
      <c r="B22" s="29" t="s">
        <v>220</v>
      </c>
    </row>
    <row r="23" spans="1:2" x14ac:dyDescent="0.2">
      <c r="A23" s="99"/>
    </row>
    <row r="24" spans="1:2" ht="15" customHeight="1" x14ac:dyDescent="0.2">
      <c r="A24" s="101" t="s">
        <v>17</v>
      </c>
      <c r="B24" s="23" t="s">
        <v>221</v>
      </c>
    </row>
    <row r="25" spans="1:2" ht="15" customHeight="1" x14ac:dyDescent="0.2">
      <c r="A25" s="99"/>
      <c r="B25" s="23" t="s">
        <v>222</v>
      </c>
    </row>
    <row r="26" spans="1:2" ht="15" customHeight="1" x14ac:dyDescent="0.2">
      <c r="A26" s="99"/>
      <c r="B26" s="23" t="s">
        <v>223</v>
      </c>
    </row>
    <row r="27" spans="1:2" x14ac:dyDescent="0.2">
      <c r="A27" s="99"/>
    </row>
    <row r="28" spans="1:2" ht="15" customHeight="1" x14ac:dyDescent="0.2">
      <c r="A28" s="101" t="s">
        <v>19</v>
      </c>
      <c r="B28" s="23" t="s">
        <v>224</v>
      </c>
    </row>
    <row r="29" spans="1:2" ht="15" customHeight="1" x14ac:dyDescent="0.2">
      <c r="A29" s="99"/>
      <c r="B29" s="23" t="s">
        <v>225</v>
      </c>
    </row>
    <row r="30" spans="1:2" ht="15" customHeight="1" x14ac:dyDescent="0.2">
      <c r="A30" s="99"/>
      <c r="B30" s="23" t="s">
        <v>226</v>
      </c>
    </row>
    <row r="31" spans="1:2" ht="15" customHeight="1" x14ac:dyDescent="0.2">
      <c r="A31" s="99"/>
      <c r="B31" s="30" t="s">
        <v>227</v>
      </c>
    </row>
    <row r="32" spans="1:2" x14ac:dyDescent="0.2">
      <c r="A32" s="99"/>
    </row>
    <row r="33" spans="1:2" ht="15" customHeight="1" x14ac:dyDescent="0.2">
      <c r="A33" s="101" t="s">
        <v>21</v>
      </c>
      <c r="B33" s="23" t="s">
        <v>228</v>
      </c>
    </row>
    <row r="34" spans="1:2" ht="15" customHeight="1" x14ac:dyDescent="0.2">
      <c r="A34" s="99"/>
      <c r="B34" s="23" t="s">
        <v>229</v>
      </c>
    </row>
    <row r="35" spans="1:2" x14ac:dyDescent="0.2">
      <c r="A35" s="99"/>
    </row>
    <row r="36" spans="1:2" ht="15" customHeight="1" x14ac:dyDescent="0.2">
      <c r="A36" s="101" t="s">
        <v>23</v>
      </c>
      <c r="B36" s="27" t="s">
        <v>230</v>
      </c>
    </row>
    <row r="37" spans="1:2" ht="15" customHeight="1" x14ac:dyDescent="0.2">
      <c r="A37" s="99"/>
      <c r="B37" s="27" t="s">
        <v>231</v>
      </c>
    </row>
    <row r="38" spans="1:2" ht="15" customHeight="1" x14ac:dyDescent="0.2">
      <c r="A38" s="99"/>
      <c r="B38" s="31" t="s">
        <v>232</v>
      </c>
    </row>
    <row r="39" spans="1:2" ht="15" customHeight="1" x14ac:dyDescent="0.2">
      <c r="A39" s="99"/>
      <c r="B39" s="27" t="s">
        <v>233</v>
      </c>
    </row>
    <row r="40" spans="1:2" ht="15" customHeight="1" x14ac:dyDescent="0.2">
      <c r="A40" s="99"/>
      <c r="B40" s="27" t="s">
        <v>234</v>
      </c>
    </row>
    <row r="41" spans="1:2" ht="15" customHeight="1" x14ac:dyDescent="0.2">
      <c r="A41" s="99"/>
      <c r="B41" s="27" t="s">
        <v>235</v>
      </c>
    </row>
    <row r="42" spans="1:2" x14ac:dyDescent="0.2">
      <c r="A42" s="99"/>
    </row>
    <row r="43" spans="1:2" ht="15" customHeight="1" x14ac:dyDescent="0.2">
      <c r="A43" s="101" t="s">
        <v>25</v>
      </c>
      <c r="B43" s="27" t="s">
        <v>236</v>
      </c>
    </row>
    <row r="44" spans="1:2" ht="15" customHeight="1" x14ac:dyDescent="0.2">
      <c r="A44" s="99"/>
      <c r="B44" s="27" t="s">
        <v>237</v>
      </c>
    </row>
    <row r="45" spans="1:2" ht="15" customHeight="1" x14ac:dyDescent="0.2">
      <c r="A45" s="99"/>
      <c r="B45" s="31" t="s">
        <v>238</v>
      </c>
    </row>
    <row r="46" spans="1:2" ht="15" customHeight="1" x14ac:dyDescent="0.2">
      <c r="A46" s="99"/>
      <c r="B46" s="27" t="s">
        <v>239</v>
      </c>
    </row>
    <row r="47" spans="1:2" ht="15" customHeight="1" x14ac:dyDescent="0.2">
      <c r="A47" s="99"/>
      <c r="B47" s="27" t="s">
        <v>240</v>
      </c>
    </row>
    <row r="48" spans="1:2" ht="15" customHeight="1" x14ac:dyDescent="0.2">
      <c r="A48" s="99"/>
      <c r="B48" s="27" t="s">
        <v>241</v>
      </c>
    </row>
    <row r="49" spans="1:2" x14ac:dyDescent="0.2">
      <c r="A49" s="99"/>
    </row>
    <row r="50" spans="1:2" ht="25.5" customHeight="1" x14ac:dyDescent="0.2">
      <c r="A50" s="101" t="s">
        <v>27</v>
      </c>
      <c r="B50" s="25" t="s">
        <v>242</v>
      </c>
    </row>
    <row r="51" spans="1:2" x14ac:dyDescent="0.2">
      <c r="A51" s="99"/>
    </row>
    <row r="52" spans="1:2" ht="15" customHeight="1" x14ac:dyDescent="0.2">
      <c r="A52" s="101" t="s">
        <v>29</v>
      </c>
      <c r="B52" s="27" t="s">
        <v>243</v>
      </c>
    </row>
    <row r="53" spans="1:2" x14ac:dyDescent="0.2">
      <c r="A53" s="99"/>
    </row>
    <row r="54" spans="1:2" ht="15" customHeight="1" x14ac:dyDescent="0.2">
      <c r="A54" s="101" t="s">
        <v>31</v>
      </c>
      <c r="B54" s="28" t="s">
        <v>244</v>
      </c>
    </row>
    <row r="55" spans="1:2" ht="15" customHeight="1" x14ac:dyDescent="0.2">
      <c r="A55" s="99"/>
      <c r="B55" s="28" t="s">
        <v>245</v>
      </c>
    </row>
    <row r="56" spans="1:2" ht="15" customHeight="1" x14ac:dyDescent="0.2">
      <c r="A56" s="99"/>
      <c r="B56" s="28" t="s">
        <v>246</v>
      </c>
    </row>
    <row r="57" spans="1:2" ht="15" customHeight="1" x14ac:dyDescent="0.2">
      <c r="A57" s="99"/>
      <c r="B57" s="28" t="s">
        <v>247</v>
      </c>
    </row>
    <row r="58" spans="1:2" ht="15" customHeight="1" x14ac:dyDescent="0.2">
      <c r="A58" s="99"/>
      <c r="B58" s="28" t="s">
        <v>248</v>
      </c>
    </row>
    <row r="59" spans="1:2" x14ac:dyDescent="0.2">
      <c r="A59" s="99"/>
    </row>
    <row r="60" spans="1:2" ht="15" customHeight="1" x14ac:dyDescent="0.2">
      <c r="A60" s="101" t="s">
        <v>33</v>
      </c>
      <c r="B60" s="23" t="s">
        <v>249</v>
      </c>
    </row>
    <row r="61" spans="1:2" x14ac:dyDescent="0.2">
      <c r="A61" s="99"/>
      <c r="B61" s="23"/>
    </row>
    <row r="62" spans="1:2" ht="15" customHeight="1" x14ac:dyDescent="0.2">
      <c r="A62" s="101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18"/>
  <sheetViews>
    <sheetView showGridLines="0" tabSelected="1" topLeftCell="A216" zoomScaleNormal="100" workbookViewId="0">
      <selection activeCell="B230" sqref="B230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142" customWidth="1"/>
    <col min="4" max="4" width="8.5703125" style="38" customWidth="1"/>
    <col min="5" max="5" width="19.85546875" style="38" customWidth="1"/>
    <col min="6" max="16384" width="9.140625" style="38"/>
  </cols>
  <sheetData>
    <row r="1" spans="1:5" s="43" customFormat="1" ht="18.95" customHeight="1" x14ac:dyDescent="0.25">
      <c r="A1" s="182" t="str">
        <f>ESF!A1</f>
        <v>Municipio de León</v>
      </c>
      <c r="B1" s="182"/>
      <c r="C1" s="182"/>
      <c r="D1" s="34" t="s">
        <v>0</v>
      </c>
      <c r="E1" s="42">
        <f>+'Notas a los Edos Financiero'!D1</f>
        <v>2023</v>
      </c>
    </row>
    <row r="2" spans="1:5" s="35" customFormat="1" ht="18.95" customHeight="1" x14ac:dyDescent="0.25">
      <c r="A2" s="182" t="s">
        <v>250</v>
      </c>
      <c r="B2" s="182"/>
      <c r="C2" s="182"/>
      <c r="D2" s="34" t="s">
        <v>2</v>
      </c>
      <c r="E2" s="42" t="str">
        <f>+'Notas a los Edos Financiero'!D2</f>
        <v>Anual</v>
      </c>
    </row>
    <row r="3" spans="1:5" s="35" customFormat="1" ht="18.95" customHeight="1" x14ac:dyDescent="0.25">
      <c r="A3" s="182" t="str">
        <f>ESF!A3</f>
        <v>Correspondiente del 01 de Enero al 31 de Diciembre de 2023</v>
      </c>
      <c r="B3" s="182"/>
      <c r="C3" s="182"/>
      <c r="D3" s="34" t="s">
        <v>3</v>
      </c>
      <c r="E3" s="42" t="str">
        <f>+'Notas a los Edos Financiero'!D3</f>
        <v>Cuenta Pública</v>
      </c>
    </row>
    <row r="4" spans="1:5" x14ac:dyDescent="0.2">
      <c r="A4" s="36" t="s">
        <v>65</v>
      </c>
      <c r="B4" s="37"/>
      <c r="C4" s="152"/>
      <c r="D4" s="37"/>
      <c r="E4" s="37"/>
    </row>
    <row r="6" spans="1:5" x14ac:dyDescent="0.2">
      <c r="A6" s="60" t="s">
        <v>251</v>
      </c>
      <c r="B6" s="60"/>
      <c r="C6" s="152"/>
      <c r="D6" s="60"/>
      <c r="E6" s="60"/>
    </row>
    <row r="7" spans="1:5" x14ac:dyDescent="0.2">
      <c r="A7" s="61" t="s">
        <v>67</v>
      </c>
      <c r="B7" s="61" t="s">
        <v>68</v>
      </c>
      <c r="C7" s="153" t="s">
        <v>69</v>
      </c>
      <c r="D7" s="61" t="s">
        <v>252</v>
      </c>
      <c r="E7" s="61"/>
    </row>
    <row r="8" spans="1:5" x14ac:dyDescent="0.2">
      <c r="A8" s="150">
        <v>4100</v>
      </c>
      <c r="B8" s="151" t="s">
        <v>38</v>
      </c>
      <c r="C8" s="154">
        <f>+SUM(C9+C19+C25+C28+C34+C37+C46)</f>
        <v>2733274061.3499994</v>
      </c>
      <c r="D8" s="64"/>
      <c r="E8" s="62"/>
    </row>
    <row r="9" spans="1:5" x14ac:dyDescent="0.2">
      <c r="A9" s="150">
        <v>4110</v>
      </c>
      <c r="B9" s="151" t="s">
        <v>253</v>
      </c>
      <c r="C9" s="154">
        <f>+SUM(C10:C18)</f>
        <v>1784627291.0399997</v>
      </c>
      <c r="D9" s="64"/>
      <c r="E9" s="62"/>
    </row>
    <row r="10" spans="1:5" x14ac:dyDescent="0.2">
      <c r="A10" s="63">
        <v>4111</v>
      </c>
      <c r="B10" s="64" t="s">
        <v>254</v>
      </c>
      <c r="C10" s="155">
        <v>22211443.850000001</v>
      </c>
      <c r="D10" s="64"/>
      <c r="E10" s="62"/>
    </row>
    <row r="11" spans="1:5" x14ac:dyDescent="0.2">
      <c r="A11" s="63">
        <v>4112</v>
      </c>
      <c r="B11" s="64" t="s">
        <v>255</v>
      </c>
      <c r="C11" s="155">
        <v>1665466694.6799998</v>
      </c>
      <c r="D11" s="64"/>
      <c r="E11" s="62"/>
    </row>
    <row r="12" spans="1:5" x14ac:dyDescent="0.2">
      <c r="A12" s="63">
        <v>4113</v>
      </c>
      <c r="B12" s="64" t="s">
        <v>256</v>
      </c>
      <c r="C12" s="155">
        <v>11207069.710000001</v>
      </c>
      <c r="D12" s="64"/>
      <c r="E12" s="62"/>
    </row>
    <row r="13" spans="1:5" x14ac:dyDescent="0.2">
      <c r="A13" s="63">
        <v>4114</v>
      </c>
      <c r="B13" s="64" t="s">
        <v>257</v>
      </c>
      <c r="C13" s="155">
        <v>0</v>
      </c>
      <c r="D13" s="64"/>
      <c r="E13" s="62"/>
    </row>
    <row r="14" spans="1:5" x14ac:dyDescent="0.2">
      <c r="A14" s="63">
        <v>4115</v>
      </c>
      <c r="B14" s="64" t="s">
        <v>258</v>
      </c>
      <c r="C14" s="155">
        <v>0</v>
      </c>
      <c r="D14" s="64"/>
      <c r="E14" s="62"/>
    </row>
    <row r="15" spans="1:5" x14ac:dyDescent="0.2">
      <c r="A15" s="63">
        <v>4116</v>
      </c>
      <c r="B15" s="64" t="s">
        <v>259</v>
      </c>
      <c r="C15" s="155">
        <v>0</v>
      </c>
      <c r="D15" s="64"/>
      <c r="E15" s="62"/>
    </row>
    <row r="16" spans="1:5" x14ac:dyDescent="0.2">
      <c r="A16" s="63">
        <v>4117</v>
      </c>
      <c r="B16" s="64" t="s">
        <v>260</v>
      </c>
      <c r="C16" s="155">
        <v>85742082.799999997</v>
      </c>
      <c r="D16" s="64"/>
      <c r="E16" s="62"/>
    </row>
    <row r="17" spans="1:5" ht="22.5" x14ac:dyDescent="0.2">
      <c r="A17" s="63">
        <v>4118</v>
      </c>
      <c r="B17" s="65" t="s">
        <v>261</v>
      </c>
      <c r="C17" s="155">
        <v>0</v>
      </c>
      <c r="D17" s="64"/>
      <c r="E17" s="62"/>
    </row>
    <row r="18" spans="1:5" x14ac:dyDescent="0.2">
      <c r="A18" s="63">
        <v>4119</v>
      </c>
      <c r="B18" s="64" t="s">
        <v>262</v>
      </c>
      <c r="C18" s="155">
        <v>0</v>
      </c>
      <c r="D18" s="64"/>
      <c r="E18" s="62"/>
    </row>
    <row r="19" spans="1:5" x14ac:dyDescent="0.2">
      <c r="A19" s="150">
        <v>4120</v>
      </c>
      <c r="B19" s="151" t="s">
        <v>263</v>
      </c>
      <c r="C19" s="154">
        <f>+SUM(C20:C24)</f>
        <v>0</v>
      </c>
      <c r="D19" s="64"/>
      <c r="E19" s="62"/>
    </row>
    <row r="20" spans="1:5" x14ac:dyDescent="0.2">
      <c r="A20" s="63">
        <v>4121</v>
      </c>
      <c r="B20" s="64" t="s">
        <v>264</v>
      </c>
      <c r="C20" s="155">
        <v>0</v>
      </c>
      <c r="D20" s="64"/>
      <c r="E20" s="62"/>
    </row>
    <row r="21" spans="1:5" x14ac:dyDescent="0.2">
      <c r="A21" s="63">
        <v>4122</v>
      </c>
      <c r="B21" s="64" t="s">
        <v>265</v>
      </c>
      <c r="C21" s="155">
        <v>0</v>
      </c>
      <c r="D21" s="64"/>
      <c r="E21" s="62"/>
    </row>
    <row r="22" spans="1:5" x14ac:dyDescent="0.2">
      <c r="A22" s="63">
        <v>4123</v>
      </c>
      <c r="B22" s="64" t="s">
        <v>266</v>
      </c>
      <c r="C22" s="155">
        <v>0</v>
      </c>
      <c r="D22" s="64"/>
      <c r="E22" s="62"/>
    </row>
    <row r="23" spans="1:5" x14ac:dyDescent="0.2">
      <c r="A23" s="63">
        <v>4124</v>
      </c>
      <c r="B23" s="64" t="s">
        <v>267</v>
      </c>
      <c r="C23" s="155">
        <v>0</v>
      </c>
      <c r="D23" s="64"/>
      <c r="E23" s="62"/>
    </row>
    <row r="24" spans="1:5" x14ac:dyDescent="0.2">
      <c r="A24" s="63">
        <v>4129</v>
      </c>
      <c r="B24" s="64" t="s">
        <v>268</v>
      </c>
      <c r="C24" s="155">
        <v>0</v>
      </c>
      <c r="D24" s="64"/>
      <c r="E24" s="62"/>
    </row>
    <row r="25" spans="1:5" x14ac:dyDescent="0.2">
      <c r="A25" s="150">
        <v>4130</v>
      </c>
      <c r="B25" s="151" t="s">
        <v>269</v>
      </c>
      <c r="C25" s="154">
        <f>+SUM(C26:C27)</f>
        <v>101269.75</v>
      </c>
      <c r="D25" s="64"/>
      <c r="E25" s="62"/>
    </row>
    <row r="26" spans="1:5" x14ac:dyDescent="0.2">
      <c r="A26" s="63">
        <v>4131</v>
      </c>
      <c r="B26" s="64" t="s">
        <v>270</v>
      </c>
      <c r="C26" s="155">
        <v>101269.75</v>
      </c>
      <c r="D26" s="64"/>
      <c r="E26" s="62"/>
    </row>
    <row r="27" spans="1:5" ht="22.5" x14ac:dyDescent="0.2">
      <c r="A27" s="63">
        <v>4132</v>
      </c>
      <c r="B27" s="65" t="s">
        <v>271</v>
      </c>
      <c r="C27" s="155">
        <v>0</v>
      </c>
      <c r="D27" s="64"/>
      <c r="E27" s="62"/>
    </row>
    <row r="28" spans="1:5" x14ac:dyDescent="0.2">
      <c r="A28" s="150">
        <v>4140</v>
      </c>
      <c r="B28" s="151" t="s">
        <v>272</v>
      </c>
      <c r="C28" s="154">
        <f>+SUM(C29:C33)</f>
        <v>438874423.08999997</v>
      </c>
      <c r="D28" s="64"/>
      <c r="E28" s="62"/>
    </row>
    <row r="29" spans="1:5" x14ac:dyDescent="0.2">
      <c r="A29" s="63">
        <v>4141</v>
      </c>
      <c r="B29" s="64" t="s">
        <v>273</v>
      </c>
      <c r="C29" s="155">
        <v>0</v>
      </c>
      <c r="D29" s="64"/>
      <c r="E29" s="62"/>
    </row>
    <row r="30" spans="1:5" x14ac:dyDescent="0.2">
      <c r="A30" s="63">
        <v>4143</v>
      </c>
      <c r="B30" s="64" t="s">
        <v>274</v>
      </c>
      <c r="C30" s="155">
        <v>438593019.66999996</v>
      </c>
      <c r="D30" s="64"/>
      <c r="E30" s="62"/>
    </row>
    <row r="31" spans="1:5" x14ac:dyDescent="0.2">
      <c r="A31" s="63">
        <v>4144</v>
      </c>
      <c r="B31" s="64" t="s">
        <v>275</v>
      </c>
      <c r="C31" s="155">
        <v>281403.42</v>
      </c>
      <c r="D31" s="64"/>
      <c r="E31" s="62"/>
    </row>
    <row r="32" spans="1:5" ht="22.5" x14ac:dyDescent="0.2">
      <c r="A32" s="63">
        <v>4145</v>
      </c>
      <c r="B32" s="65" t="s">
        <v>276</v>
      </c>
      <c r="C32" s="155">
        <v>0</v>
      </c>
      <c r="D32" s="64"/>
      <c r="E32" s="62"/>
    </row>
    <row r="33" spans="1:5" x14ac:dyDescent="0.2">
      <c r="A33" s="63">
        <v>4149</v>
      </c>
      <c r="B33" s="64" t="s">
        <v>277</v>
      </c>
      <c r="C33" s="155">
        <v>0</v>
      </c>
      <c r="D33" s="64"/>
      <c r="E33" s="62"/>
    </row>
    <row r="34" spans="1:5" x14ac:dyDescent="0.2">
      <c r="A34" s="150">
        <v>4150</v>
      </c>
      <c r="B34" s="151" t="s">
        <v>278</v>
      </c>
      <c r="C34" s="154">
        <f>+SUM(C35:C36)</f>
        <v>269708877.21000004</v>
      </c>
      <c r="D34" s="64"/>
      <c r="E34" s="62"/>
    </row>
    <row r="35" spans="1:5" x14ac:dyDescent="0.2">
      <c r="A35" s="63">
        <v>4151</v>
      </c>
      <c r="B35" s="64" t="s">
        <v>278</v>
      </c>
      <c r="C35" s="155">
        <v>269708877.21000004</v>
      </c>
      <c r="D35" s="64"/>
      <c r="E35" s="62"/>
    </row>
    <row r="36" spans="1:5" ht="22.5" x14ac:dyDescent="0.2">
      <c r="A36" s="63">
        <v>4154</v>
      </c>
      <c r="B36" s="65" t="s">
        <v>279</v>
      </c>
      <c r="C36" s="155">
        <v>0</v>
      </c>
      <c r="D36" s="64"/>
      <c r="E36" s="62"/>
    </row>
    <row r="37" spans="1:5" x14ac:dyDescent="0.2">
      <c r="A37" s="150">
        <v>4160</v>
      </c>
      <c r="B37" s="151" t="s">
        <v>280</v>
      </c>
      <c r="C37" s="154">
        <f>+SUM(C38:C45)</f>
        <v>239962200.25999999</v>
      </c>
      <c r="D37" s="64"/>
      <c r="E37" s="62"/>
    </row>
    <row r="38" spans="1:5" x14ac:dyDescent="0.2">
      <c r="A38" s="63">
        <v>4161</v>
      </c>
      <c r="B38" s="64" t="s">
        <v>281</v>
      </c>
      <c r="C38" s="155">
        <v>0</v>
      </c>
      <c r="D38" s="64"/>
      <c r="E38" s="62"/>
    </row>
    <row r="39" spans="1:5" x14ac:dyDescent="0.2">
      <c r="A39" s="63">
        <v>4162</v>
      </c>
      <c r="B39" s="64" t="s">
        <v>282</v>
      </c>
      <c r="C39" s="155">
        <v>119794858.52</v>
      </c>
      <c r="D39" s="64"/>
      <c r="E39" s="62"/>
    </row>
    <row r="40" spans="1:5" x14ac:dyDescent="0.2">
      <c r="A40" s="63">
        <v>4163</v>
      </c>
      <c r="B40" s="64" t="s">
        <v>283</v>
      </c>
      <c r="C40" s="155">
        <v>5921010.5999999996</v>
      </c>
      <c r="D40" s="64"/>
      <c r="E40" s="62"/>
    </row>
    <row r="41" spans="1:5" x14ac:dyDescent="0.2">
      <c r="A41" s="63">
        <v>4164</v>
      </c>
      <c r="B41" s="64" t="s">
        <v>284</v>
      </c>
      <c r="C41" s="155">
        <v>0</v>
      </c>
      <c r="D41" s="64"/>
      <c r="E41" s="62"/>
    </row>
    <row r="42" spans="1:5" x14ac:dyDescent="0.2">
      <c r="A42" s="63">
        <v>4165</v>
      </c>
      <c r="B42" s="64" t="s">
        <v>285</v>
      </c>
      <c r="C42" s="155">
        <v>0</v>
      </c>
      <c r="D42" s="64"/>
      <c r="E42" s="62"/>
    </row>
    <row r="43" spans="1:5" ht="22.5" x14ac:dyDescent="0.2">
      <c r="A43" s="63">
        <v>4166</v>
      </c>
      <c r="B43" s="65" t="s">
        <v>286</v>
      </c>
      <c r="C43" s="155">
        <v>0</v>
      </c>
      <c r="D43" s="64"/>
      <c r="E43" s="62"/>
    </row>
    <row r="44" spans="1:5" x14ac:dyDescent="0.2">
      <c r="A44" s="63">
        <v>4168</v>
      </c>
      <c r="B44" s="64" t="s">
        <v>287</v>
      </c>
      <c r="C44" s="155">
        <v>3187347.34</v>
      </c>
      <c r="D44" s="64"/>
      <c r="E44" s="62"/>
    </row>
    <row r="45" spans="1:5" x14ac:dyDescent="0.2">
      <c r="A45" s="63">
        <v>4169</v>
      </c>
      <c r="B45" s="64" t="s">
        <v>288</v>
      </c>
      <c r="C45" s="155">
        <v>111058983.8</v>
      </c>
      <c r="D45" s="64"/>
      <c r="E45" s="62"/>
    </row>
    <row r="46" spans="1:5" x14ac:dyDescent="0.2">
      <c r="A46" s="150">
        <v>4170</v>
      </c>
      <c r="B46" s="151" t="s">
        <v>289</v>
      </c>
      <c r="C46" s="154">
        <f>+SUM(C47:C54)</f>
        <v>0</v>
      </c>
      <c r="D46" s="64"/>
      <c r="E46" s="62"/>
    </row>
    <row r="47" spans="1:5" x14ac:dyDescent="0.2">
      <c r="A47" s="63">
        <v>4171</v>
      </c>
      <c r="B47" s="64" t="s">
        <v>290</v>
      </c>
      <c r="C47" s="155">
        <v>0</v>
      </c>
      <c r="D47" s="64"/>
      <c r="E47" s="62"/>
    </row>
    <row r="48" spans="1:5" x14ac:dyDescent="0.2">
      <c r="A48" s="63">
        <v>4172</v>
      </c>
      <c r="B48" s="64" t="s">
        <v>291</v>
      </c>
      <c r="C48" s="155">
        <v>0</v>
      </c>
      <c r="D48" s="64"/>
      <c r="E48" s="62"/>
    </row>
    <row r="49" spans="1:5" ht="22.5" x14ac:dyDescent="0.2">
      <c r="A49" s="63">
        <v>4173</v>
      </c>
      <c r="B49" s="65" t="s">
        <v>292</v>
      </c>
      <c r="C49" s="155">
        <v>0</v>
      </c>
      <c r="D49" s="64"/>
      <c r="E49" s="62"/>
    </row>
    <row r="50" spans="1:5" ht="22.5" x14ac:dyDescent="0.2">
      <c r="A50" s="63">
        <v>4174</v>
      </c>
      <c r="B50" s="65" t="s">
        <v>293</v>
      </c>
      <c r="C50" s="155">
        <v>0</v>
      </c>
      <c r="D50" s="64"/>
      <c r="E50" s="62"/>
    </row>
    <row r="51" spans="1:5" ht="22.5" x14ac:dyDescent="0.2">
      <c r="A51" s="63">
        <v>4175</v>
      </c>
      <c r="B51" s="65" t="s">
        <v>294</v>
      </c>
      <c r="C51" s="155">
        <v>0</v>
      </c>
      <c r="D51" s="64"/>
      <c r="E51" s="62"/>
    </row>
    <row r="52" spans="1:5" ht="22.5" x14ac:dyDescent="0.2">
      <c r="A52" s="63">
        <v>4176</v>
      </c>
      <c r="B52" s="65" t="s">
        <v>295</v>
      </c>
      <c r="C52" s="155">
        <v>0</v>
      </c>
      <c r="D52" s="64"/>
      <c r="E52" s="62"/>
    </row>
    <row r="53" spans="1:5" ht="22.5" x14ac:dyDescent="0.2">
      <c r="A53" s="63">
        <v>4177</v>
      </c>
      <c r="B53" s="65" t="s">
        <v>296</v>
      </c>
      <c r="C53" s="155">
        <v>0</v>
      </c>
      <c r="D53" s="64"/>
      <c r="E53" s="62"/>
    </row>
    <row r="54" spans="1:5" ht="22.5" x14ac:dyDescent="0.2">
      <c r="A54" s="63">
        <v>4178</v>
      </c>
      <c r="B54" s="65" t="s">
        <v>297</v>
      </c>
      <c r="C54" s="155">
        <v>0</v>
      </c>
      <c r="D54" s="64"/>
      <c r="E54" s="62"/>
    </row>
    <row r="55" spans="1:5" x14ac:dyDescent="0.2">
      <c r="A55" s="63"/>
      <c r="B55" s="65"/>
      <c r="C55" s="155"/>
      <c r="D55" s="64"/>
      <c r="E55" s="62"/>
    </row>
    <row r="56" spans="1:5" x14ac:dyDescent="0.2">
      <c r="A56" s="60" t="s">
        <v>298</v>
      </c>
      <c r="B56" s="60"/>
      <c r="C56" s="152"/>
      <c r="D56" s="60"/>
      <c r="E56" s="60"/>
    </row>
    <row r="57" spans="1:5" x14ac:dyDescent="0.2">
      <c r="A57" s="61" t="s">
        <v>67</v>
      </c>
      <c r="B57" s="61" t="s">
        <v>68</v>
      </c>
      <c r="C57" s="153" t="s">
        <v>69</v>
      </c>
      <c r="D57" s="61" t="s">
        <v>252</v>
      </c>
      <c r="E57" s="61"/>
    </row>
    <row r="58" spans="1:5" ht="33.75" x14ac:dyDescent="0.2">
      <c r="A58" s="150">
        <v>4200</v>
      </c>
      <c r="B58" s="157" t="s">
        <v>299</v>
      </c>
      <c r="C58" s="154">
        <f>+C59+C65</f>
        <v>6203109084.2999992</v>
      </c>
      <c r="D58" s="64"/>
      <c r="E58" s="62"/>
    </row>
    <row r="59" spans="1:5" ht="22.5" x14ac:dyDescent="0.2">
      <c r="A59" s="150">
        <v>4210</v>
      </c>
      <c r="B59" s="157" t="s">
        <v>300</v>
      </c>
      <c r="C59" s="154">
        <f>+SUM(C60:C64)</f>
        <v>5841896943.5499992</v>
      </c>
      <c r="D59" s="64"/>
      <c r="E59" s="62"/>
    </row>
    <row r="60" spans="1:5" x14ac:dyDescent="0.2">
      <c r="A60" s="63">
        <v>4211</v>
      </c>
      <c r="B60" s="64" t="s">
        <v>301</v>
      </c>
      <c r="C60" s="155">
        <v>3618064534.8800001</v>
      </c>
      <c r="D60" s="64"/>
      <c r="E60" s="62"/>
    </row>
    <row r="61" spans="1:5" x14ac:dyDescent="0.2">
      <c r="A61" s="63">
        <v>4212</v>
      </c>
      <c r="B61" s="64" t="s">
        <v>302</v>
      </c>
      <c r="C61" s="155">
        <v>2154171042.5899997</v>
      </c>
      <c r="D61" s="64"/>
      <c r="E61" s="62"/>
    </row>
    <row r="62" spans="1:5" x14ac:dyDescent="0.2">
      <c r="A62" s="63">
        <v>4213</v>
      </c>
      <c r="B62" s="64" t="s">
        <v>303</v>
      </c>
      <c r="C62" s="155">
        <v>560355.03</v>
      </c>
      <c r="D62" s="64"/>
      <c r="E62" s="62"/>
    </row>
    <row r="63" spans="1:5" x14ac:dyDescent="0.2">
      <c r="A63" s="63">
        <v>4214</v>
      </c>
      <c r="B63" s="64" t="s">
        <v>304</v>
      </c>
      <c r="C63" s="155">
        <v>69101011.050000012</v>
      </c>
      <c r="D63" s="64"/>
      <c r="E63" s="62"/>
    </row>
    <row r="64" spans="1:5" x14ac:dyDescent="0.2">
      <c r="A64" s="63">
        <v>4215</v>
      </c>
      <c r="B64" s="64" t="s">
        <v>305</v>
      </c>
      <c r="C64" s="155">
        <v>0</v>
      </c>
      <c r="D64" s="64"/>
      <c r="E64" s="62"/>
    </row>
    <row r="65" spans="1:5" x14ac:dyDescent="0.2">
      <c r="A65" s="150">
        <v>4220</v>
      </c>
      <c r="B65" s="151" t="s">
        <v>306</v>
      </c>
      <c r="C65" s="154">
        <f>+SUM(C66:C69)</f>
        <v>361212140.75</v>
      </c>
      <c r="D65" s="64"/>
      <c r="E65" s="62"/>
    </row>
    <row r="66" spans="1:5" x14ac:dyDescent="0.2">
      <c r="A66" s="63">
        <v>4221</v>
      </c>
      <c r="B66" s="64" t="s">
        <v>307</v>
      </c>
      <c r="C66" s="155">
        <v>361212140.75</v>
      </c>
      <c r="D66" s="64"/>
      <c r="E66" s="62"/>
    </row>
    <row r="67" spans="1:5" x14ac:dyDescent="0.2">
      <c r="A67" s="63">
        <v>4223</v>
      </c>
      <c r="B67" s="64" t="s">
        <v>308</v>
      </c>
      <c r="C67" s="155">
        <v>0</v>
      </c>
      <c r="D67" s="64"/>
      <c r="E67" s="62"/>
    </row>
    <row r="68" spans="1:5" x14ac:dyDescent="0.2">
      <c r="A68" s="63">
        <v>4225</v>
      </c>
      <c r="B68" s="64" t="s">
        <v>309</v>
      </c>
      <c r="C68" s="155">
        <v>0</v>
      </c>
      <c r="D68" s="64"/>
      <c r="E68" s="62"/>
    </row>
    <row r="69" spans="1:5" x14ac:dyDescent="0.2">
      <c r="A69" s="63">
        <v>4227</v>
      </c>
      <c r="B69" s="64" t="s">
        <v>310</v>
      </c>
      <c r="C69" s="155">
        <v>0</v>
      </c>
      <c r="D69" s="64"/>
      <c r="E69" s="62"/>
    </row>
    <row r="70" spans="1:5" x14ac:dyDescent="0.2">
      <c r="A70" s="62"/>
      <c r="B70" s="62"/>
      <c r="D70" s="62"/>
      <c r="E70" s="62"/>
    </row>
    <row r="71" spans="1:5" x14ac:dyDescent="0.2">
      <c r="A71" s="60" t="s">
        <v>311</v>
      </c>
      <c r="B71" s="60"/>
      <c r="C71" s="152"/>
      <c r="D71" s="60"/>
      <c r="E71" s="60"/>
    </row>
    <row r="72" spans="1:5" x14ac:dyDescent="0.2">
      <c r="A72" s="61" t="s">
        <v>67</v>
      </c>
      <c r="B72" s="61" t="s">
        <v>68</v>
      </c>
      <c r="C72" s="153" t="s">
        <v>69</v>
      </c>
      <c r="D72" s="61" t="s">
        <v>181</v>
      </c>
      <c r="E72" s="61" t="s">
        <v>84</v>
      </c>
    </row>
    <row r="73" spans="1:5" x14ac:dyDescent="0.2">
      <c r="A73" s="156">
        <v>4300</v>
      </c>
      <c r="B73" s="151" t="s">
        <v>42</v>
      </c>
      <c r="C73" s="154">
        <f>+C74+C77+C83+C85+C87</f>
        <v>22602604.370000001</v>
      </c>
      <c r="D73" s="64"/>
      <c r="E73" s="64"/>
    </row>
    <row r="74" spans="1:5" x14ac:dyDescent="0.2">
      <c r="A74" s="66">
        <v>4310</v>
      </c>
      <c r="B74" s="64" t="s">
        <v>312</v>
      </c>
      <c r="C74" s="155">
        <f>+SUM(C75:C76)</f>
        <v>0</v>
      </c>
      <c r="D74" s="64"/>
      <c r="E74" s="64"/>
    </row>
    <row r="75" spans="1:5" x14ac:dyDescent="0.2">
      <c r="A75" s="66">
        <v>4311</v>
      </c>
      <c r="B75" s="64" t="s">
        <v>313</v>
      </c>
      <c r="C75" s="155">
        <v>0</v>
      </c>
      <c r="D75" s="64"/>
      <c r="E75" s="64"/>
    </row>
    <row r="76" spans="1:5" x14ac:dyDescent="0.2">
      <c r="A76" s="66">
        <v>4319</v>
      </c>
      <c r="B76" s="64" t="s">
        <v>314</v>
      </c>
      <c r="C76" s="155">
        <v>0</v>
      </c>
      <c r="D76" s="64"/>
      <c r="E76" s="64"/>
    </row>
    <row r="77" spans="1:5" x14ac:dyDescent="0.2">
      <c r="A77" s="156">
        <v>4320</v>
      </c>
      <c r="B77" s="151" t="s">
        <v>315</v>
      </c>
      <c r="C77" s="154">
        <f>+SUM(C78:C82)</f>
        <v>10597.57</v>
      </c>
      <c r="D77" s="64"/>
      <c r="E77" s="64"/>
    </row>
    <row r="78" spans="1:5" x14ac:dyDescent="0.2">
      <c r="A78" s="66">
        <v>4321</v>
      </c>
      <c r="B78" s="64" t="s">
        <v>316</v>
      </c>
      <c r="C78" s="155">
        <v>0</v>
      </c>
      <c r="D78" s="64"/>
      <c r="E78" s="64"/>
    </row>
    <row r="79" spans="1:5" x14ac:dyDescent="0.2">
      <c r="A79" s="66">
        <v>4322</v>
      </c>
      <c r="B79" s="64" t="s">
        <v>317</v>
      </c>
      <c r="C79" s="155">
        <v>0</v>
      </c>
      <c r="D79" s="64"/>
      <c r="E79" s="64"/>
    </row>
    <row r="80" spans="1:5" x14ac:dyDescent="0.2">
      <c r="A80" s="66">
        <v>4323</v>
      </c>
      <c r="B80" s="64" t="s">
        <v>318</v>
      </c>
      <c r="C80" s="155">
        <v>0</v>
      </c>
      <c r="D80" s="64"/>
      <c r="E80" s="64"/>
    </row>
    <row r="81" spans="1:5" x14ac:dyDescent="0.2">
      <c r="A81" s="66">
        <v>4324</v>
      </c>
      <c r="B81" s="64" t="s">
        <v>319</v>
      </c>
      <c r="C81" s="155">
        <v>0</v>
      </c>
      <c r="D81" s="64"/>
      <c r="E81" s="64"/>
    </row>
    <row r="82" spans="1:5" x14ac:dyDescent="0.2">
      <c r="A82" s="66">
        <v>4325</v>
      </c>
      <c r="B82" s="64" t="s">
        <v>320</v>
      </c>
      <c r="C82" s="155">
        <v>10597.57</v>
      </c>
      <c r="D82" s="64"/>
      <c r="E82" s="64"/>
    </row>
    <row r="83" spans="1:5" x14ac:dyDescent="0.2">
      <c r="A83" s="156">
        <v>4330</v>
      </c>
      <c r="B83" s="151" t="s">
        <v>321</v>
      </c>
      <c r="C83" s="154">
        <f>+C84</f>
        <v>0</v>
      </c>
      <c r="D83" s="64"/>
      <c r="E83" s="64"/>
    </row>
    <row r="84" spans="1:5" x14ac:dyDescent="0.2">
      <c r="A84" s="66">
        <v>4331</v>
      </c>
      <c r="B84" s="64" t="s">
        <v>321</v>
      </c>
      <c r="C84" s="155">
        <v>0</v>
      </c>
      <c r="D84" s="64"/>
      <c r="E84" s="64"/>
    </row>
    <row r="85" spans="1:5" x14ac:dyDescent="0.2">
      <c r="A85" s="156">
        <v>4340</v>
      </c>
      <c r="B85" s="151" t="s">
        <v>322</v>
      </c>
      <c r="C85" s="154">
        <f>+C86</f>
        <v>1430000</v>
      </c>
      <c r="D85" s="64"/>
      <c r="E85" s="64"/>
    </row>
    <row r="86" spans="1:5" x14ac:dyDescent="0.2">
      <c r="A86" s="66">
        <v>4341</v>
      </c>
      <c r="B86" s="64" t="s">
        <v>322</v>
      </c>
      <c r="C86" s="155">
        <v>1430000</v>
      </c>
      <c r="D86" s="64"/>
      <c r="E86" s="64"/>
    </row>
    <row r="87" spans="1:5" x14ac:dyDescent="0.2">
      <c r="A87" s="156">
        <v>4390</v>
      </c>
      <c r="B87" s="151" t="s">
        <v>323</v>
      </c>
      <c r="C87" s="154">
        <f>+SUM(C88:C94)</f>
        <v>21162006.800000001</v>
      </c>
      <c r="D87" s="64"/>
      <c r="E87" s="64"/>
    </row>
    <row r="88" spans="1:5" x14ac:dyDescent="0.2">
      <c r="A88" s="66">
        <v>4392</v>
      </c>
      <c r="B88" s="64" t="s">
        <v>324</v>
      </c>
      <c r="C88" s="155">
        <v>0</v>
      </c>
      <c r="D88" s="64"/>
      <c r="E88" s="64"/>
    </row>
    <row r="89" spans="1:5" x14ac:dyDescent="0.2">
      <c r="A89" s="66">
        <v>4393</v>
      </c>
      <c r="B89" s="64" t="s">
        <v>325</v>
      </c>
      <c r="C89" s="155">
        <v>0</v>
      </c>
      <c r="D89" s="64"/>
      <c r="E89" s="64"/>
    </row>
    <row r="90" spans="1:5" x14ac:dyDescent="0.2">
      <c r="A90" s="66">
        <v>4394</v>
      </c>
      <c r="B90" s="64" t="s">
        <v>326</v>
      </c>
      <c r="C90" s="155">
        <v>0</v>
      </c>
      <c r="D90" s="64"/>
      <c r="E90" s="64"/>
    </row>
    <row r="91" spans="1:5" x14ac:dyDescent="0.2">
      <c r="A91" s="66">
        <v>4395</v>
      </c>
      <c r="B91" s="64" t="s">
        <v>327</v>
      </c>
      <c r="C91" s="155">
        <v>0</v>
      </c>
      <c r="D91" s="64"/>
      <c r="E91" s="64"/>
    </row>
    <row r="92" spans="1:5" x14ac:dyDescent="0.2">
      <c r="A92" s="66">
        <v>4396</v>
      </c>
      <c r="B92" s="64" t="s">
        <v>328</v>
      </c>
      <c r="C92" s="155">
        <v>0</v>
      </c>
      <c r="D92" s="64"/>
      <c r="E92" s="64"/>
    </row>
    <row r="93" spans="1:5" x14ac:dyDescent="0.2">
      <c r="A93" s="66">
        <v>4397</v>
      </c>
      <c r="B93" s="64" t="s">
        <v>329</v>
      </c>
      <c r="C93" s="155">
        <v>0</v>
      </c>
      <c r="D93" s="64"/>
      <c r="E93" s="64"/>
    </row>
    <row r="94" spans="1:5" x14ac:dyDescent="0.2">
      <c r="A94" s="66">
        <v>4399</v>
      </c>
      <c r="B94" s="64" t="s">
        <v>323</v>
      </c>
      <c r="C94" s="155">
        <v>21162006.800000001</v>
      </c>
      <c r="D94" s="64"/>
      <c r="E94" s="64"/>
    </row>
    <row r="95" spans="1:5" x14ac:dyDescent="0.2">
      <c r="A95" s="62"/>
      <c r="B95" s="62"/>
      <c r="D95" s="62"/>
      <c r="E95" s="62"/>
    </row>
    <row r="96" spans="1:5" x14ac:dyDescent="0.2">
      <c r="A96" s="60" t="s">
        <v>330</v>
      </c>
      <c r="B96" s="60"/>
      <c r="C96" s="152"/>
      <c r="D96" s="60"/>
      <c r="E96" s="60"/>
    </row>
    <row r="97" spans="1:5" x14ac:dyDescent="0.2">
      <c r="A97" s="61" t="s">
        <v>67</v>
      </c>
      <c r="B97" s="61" t="s">
        <v>68</v>
      </c>
      <c r="C97" s="153" t="s">
        <v>69</v>
      </c>
      <c r="D97" s="61" t="s">
        <v>331</v>
      </c>
      <c r="E97" s="61" t="s">
        <v>84</v>
      </c>
    </row>
    <row r="98" spans="1:5" x14ac:dyDescent="0.2">
      <c r="A98" s="156">
        <v>5000</v>
      </c>
      <c r="B98" s="151" t="s">
        <v>44</v>
      </c>
      <c r="C98" s="154">
        <f>+C99+C127+C160+C170+C185+C214</f>
        <v>7401328320.7400017</v>
      </c>
      <c r="D98" s="158">
        <f>IFERROR(C98/C98,"")</f>
        <v>1</v>
      </c>
      <c r="E98" s="151"/>
    </row>
    <row r="99" spans="1:5" x14ac:dyDescent="0.2">
      <c r="A99" s="156">
        <v>5100</v>
      </c>
      <c r="B99" s="151" t="s">
        <v>332</v>
      </c>
      <c r="C99" s="154">
        <f>C100+C107+C117</f>
        <v>4684349415.0600004</v>
      </c>
      <c r="D99" s="158">
        <f>+C99/$C$98</f>
        <v>0.63290658271887723</v>
      </c>
      <c r="E99" s="64"/>
    </row>
    <row r="100" spans="1:5" x14ac:dyDescent="0.2">
      <c r="A100" s="156">
        <v>5110</v>
      </c>
      <c r="B100" s="151" t="s">
        <v>333</v>
      </c>
      <c r="C100" s="154">
        <f>+SUM(C101:C106)</f>
        <v>2888727493.3400002</v>
      </c>
      <c r="D100" s="158">
        <f t="shared" ref="D100:D163" si="0">+C100/$C$98</f>
        <v>0.39029852050276004</v>
      </c>
      <c r="E100" s="151" t="s">
        <v>655</v>
      </c>
    </row>
    <row r="101" spans="1:5" x14ac:dyDescent="0.2">
      <c r="A101" s="66">
        <v>5111</v>
      </c>
      <c r="B101" s="64" t="s">
        <v>334</v>
      </c>
      <c r="C101" s="155">
        <v>1242910726.5699999</v>
      </c>
      <c r="D101" s="67">
        <f t="shared" si="0"/>
        <v>0.16793076495297682</v>
      </c>
      <c r="E101" s="64"/>
    </row>
    <row r="102" spans="1:5" x14ac:dyDescent="0.2">
      <c r="A102" s="66">
        <v>5112</v>
      </c>
      <c r="B102" s="64" t="s">
        <v>335</v>
      </c>
      <c r="C102" s="155">
        <v>45705036.549999997</v>
      </c>
      <c r="D102" s="67">
        <f t="shared" si="0"/>
        <v>6.1752478162501378E-3</v>
      </c>
      <c r="E102" s="64"/>
    </row>
    <row r="103" spans="1:5" x14ac:dyDescent="0.2">
      <c r="A103" s="66">
        <v>5113</v>
      </c>
      <c r="B103" s="64" t="s">
        <v>336</v>
      </c>
      <c r="C103" s="155">
        <v>275862255.43000001</v>
      </c>
      <c r="D103" s="67">
        <f t="shared" si="0"/>
        <v>3.7271992739057236E-2</v>
      </c>
      <c r="E103" s="64"/>
    </row>
    <row r="104" spans="1:5" x14ac:dyDescent="0.2">
      <c r="A104" s="66">
        <v>5114</v>
      </c>
      <c r="B104" s="64" t="s">
        <v>337</v>
      </c>
      <c r="C104" s="155">
        <v>490562984.57999998</v>
      </c>
      <c r="D104" s="67">
        <f t="shared" si="0"/>
        <v>6.628039769636275E-2</v>
      </c>
      <c r="E104" s="64"/>
    </row>
    <row r="105" spans="1:5" x14ac:dyDescent="0.2">
      <c r="A105" s="66">
        <v>5115</v>
      </c>
      <c r="B105" s="64" t="s">
        <v>338</v>
      </c>
      <c r="C105" s="155">
        <v>833686490.21000004</v>
      </c>
      <c r="D105" s="67">
        <f t="shared" si="0"/>
        <v>0.11264011729811307</v>
      </c>
      <c r="E105" s="64"/>
    </row>
    <row r="106" spans="1:5" x14ac:dyDescent="0.2">
      <c r="A106" s="66">
        <v>5116</v>
      </c>
      <c r="B106" s="64" t="s">
        <v>339</v>
      </c>
      <c r="C106" s="155">
        <v>0</v>
      </c>
      <c r="D106" s="67">
        <f t="shared" si="0"/>
        <v>0</v>
      </c>
      <c r="E106" s="64"/>
    </row>
    <row r="107" spans="1:5" x14ac:dyDescent="0.2">
      <c r="A107" s="156">
        <v>5120</v>
      </c>
      <c r="B107" s="151" t="s">
        <v>340</v>
      </c>
      <c r="C107" s="154">
        <f>+SUM(C108:C116)</f>
        <v>291929760.17000002</v>
      </c>
      <c r="D107" s="158">
        <f t="shared" si="0"/>
        <v>3.9442887481690884E-2</v>
      </c>
      <c r="E107" s="64"/>
    </row>
    <row r="108" spans="1:5" x14ac:dyDescent="0.2">
      <c r="A108" s="66">
        <v>5121</v>
      </c>
      <c r="B108" s="64" t="s">
        <v>341</v>
      </c>
      <c r="C108" s="155">
        <v>12101018.700000001</v>
      </c>
      <c r="D108" s="67">
        <f t="shared" si="0"/>
        <v>1.6349793139280859E-3</v>
      </c>
      <c r="E108" s="64"/>
    </row>
    <row r="109" spans="1:5" x14ac:dyDescent="0.2">
      <c r="A109" s="66">
        <v>5122</v>
      </c>
      <c r="B109" s="64" t="s">
        <v>342</v>
      </c>
      <c r="C109" s="155">
        <v>18966142.210000001</v>
      </c>
      <c r="D109" s="67">
        <f t="shared" si="0"/>
        <v>2.5625322088270396E-3</v>
      </c>
      <c r="E109" s="64"/>
    </row>
    <row r="110" spans="1:5" x14ac:dyDescent="0.2">
      <c r="A110" s="66">
        <v>5123</v>
      </c>
      <c r="B110" s="64" t="s">
        <v>343</v>
      </c>
      <c r="C110" s="155">
        <v>1524515</v>
      </c>
      <c r="D110" s="67">
        <f t="shared" si="0"/>
        <v>2.0597856681050131E-4</v>
      </c>
      <c r="E110" s="64"/>
    </row>
    <row r="111" spans="1:5" x14ac:dyDescent="0.2">
      <c r="A111" s="66">
        <v>5124</v>
      </c>
      <c r="B111" s="64" t="s">
        <v>344</v>
      </c>
      <c r="C111" s="155">
        <v>24028183.490000002</v>
      </c>
      <c r="D111" s="67">
        <f t="shared" si="0"/>
        <v>3.2464690726755397E-3</v>
      </c>
      <c r="E111" s="64"/>
    </row>
    <row r="112" spans="1:5" x14ac:dyDescent="0.2">
      <c r="A112" s="66">
        <v>5125</v>
      </c>
      <c r="B112" s="64" t="s">
        <v>345</v>
      </c>
      <c r="C112" s="155">
        <v>13392146.92</v>
      </c>
      <c r="D112" s="67">
        <f t="shared" si="0"/>
        <v>1.8094247869632437E-3</v>
      </c>
      <c r="E112" s="64"/>
    </row>
    <row r="113" spans="1:5" x14ac:dyDescent="0.2">
      <c r="A113" s="66">
        <v>5126</v>
      </c>
      <c r="B113" s="64" t="s">
        <v>346</v>
      </c>
      <c r="C113" s="155">
        <v>149250294.73999998</v>
      </c>
      <c r="D113" s="67">
        <f t="shared" si="0"/>
        <v>2.0165339013778219E-2</v>
      </c>
      <c r="E113" s="64"/>
    </row>
    <row r="114" spans="1:5" x14ac:dyDescent="0.2">
      <c r="A114" s="66">
        <v>5127</v>
      </c>
      <c r="B114" s="64" t="s">
        <v>347</v>
      </c>
      <c r="C114" s="155">
        <v>40495329.579999998</v>
      </c>
      <c r="D114" s="67">
        <f t="shared" si="0"/>
        <v>5.4713597107324628E-3</v>
      </c>
      <c r="E114" s="64"/>
    </row>
    <row r="115" spans="1:5" x14ac:dyDescent="0.2">
      <c r="A115" s="66">
        <v>5128</v>
      </c>
      <c r="B115" s="64" t="s">
        <v>348</v>
      </c>
      <c r="C115" s="155">
        <v>8079182.2699999996</v>
      </c>
      <c r="D115" s="67">
        <f t="shared" si="0"/>
        <v>1.0915854451910363E-3</v>
      </c>
      <c r="E115" s="64"/>
    </row>
    <row r="116" spans="1:5" x14ac:dyDescent="0.2">
      <c r="A116" s="66">
        <v>5129</v>
      </c>
      <c r="B116" s="64" t="s">
        <v>349</v>
      </c>
      <c r="C116" s="155">
        <v>24092947.259999998</v>
      </c>
      <c r="D116" s="67">
        <f t="shared" si="0"/>
        <v>3.2552193627847508E-3</v>
      </c>
      <c r="E116" s="64"/>
    </row>
    <row r="117" spans="1:5" x14ac:dyDescent="0.2">
      <c r="A117" s="156">
        <v>5130</v>
      </c>
      <c r="B117" s="151" t="s">
        <v>350</v>
      </c>
      <c r="C117" s="154">
        <f>+SUM(C118:C126)</f>
        <v>1503692161.5500002</v>
      </c>
      <c r="D117" s="158">
        <f t="shared" si="0"/>
        <v>0.20316517473442627</v>
      </c>
      <c r="E117" s="151" t="s">
        <v>656</v>
      </c>
    </row>
    <row r="118" spans="1:5" x14ac:dyDescent="0.2">
      <c r="A118" s="66">
        <v>5131</v>
      </c>
      <c r="B118" s="64" t="s">
        <v>351</v>
      </c>
      <c r="C118" s="155">
        <v>256007459.72</v>
      </c>
      <c r="D118" s="67">
        <f t="shared" si="0"/>
        <v>3.4589393771739044E-2</v>
      </c>
      <c r="E118" s="64"/>
    </row>
    <row r="119" spans="1:5" x14ac:dyDescent="0.2">
      <c r="A119" s="66">
        <v>5132</v>
      </c>
      <c r="B119" s="64" t="s">
        <v>352</v>
      </c>
      <c r="C119" s="155">
        <v>76203747.24000001</v>
      </c>
      <c r="D119" s="67">
        <f t="shared" si="0"/>
        <v>1.0295955528207265E-2</v>
      </c>
      <c r="E119" s="64"/>
    </row>
    <row r="120" spans="1:5" x14ac:dyDescent="0.2">
      <c r="A120" s="66">
        <v>5133</v>
      </c>
      <c r="B120" s="64" t="s">
        <v>353</v>
      </c>
      <c r="C120" s="155">
        <v>125752492.61</v>
      </c>
      <c r="D120" s="67">
        <f t="shared" si="0"/>
        <v>1.6990530234635905E-2</v>
      </c>
      <c r="E120" s="64"/>
    </row>
    <row r="121" spans="1:5" x14ac:dyDescent="0.2">
      <c r="A121" s="66">
        <v>5134</v>
      </c>
      <c r="B121" s="64" t="s">
        <v>354</v>
      </c>
      <c r="C121" s="155">
        <v>44051786.469999999</v>
      </c>
      <c r="D121" s="67">
        <f t="shared" si="0"/>
        <v>5.9518757391910431E-3</v>
      </c>
      <c r="E121" s="64"/>
    </row>
    <row r="122" spans="1:5" x14ac:dyDescent="0.2">
      <c r="A122" s="66">
        <v>5135</v>
      </c>
      <c r="B122" s="64" t="s">
        <v>355</v>
      </c>
      <c r="C122" s="155">
        <v>706523557.06999993</v>
      </c>
      <c r="D122" s="67">
        <f t="shared" si="0"/>
        <v>9.545902119896231E-2</v>
      </c>
      <c r="E122" s="64"/>
    </row>
    <row r="123" spans="1:5" x14ac:dyDescent="0.2">
      <c r="A123" s="66">
        <v>5136</v>
      </c>
      <c r="B123" s="64" t="s">
        <v>356</v>
      </c>
      <c r="C123" s="155">
        <v>110089289.56999999</v>
      </c>
      <c r="D123" s="67">
        <f t="shared" si="0"/>
        <v>1.4874261051426106E-2</v>
      </c>
      <c r="E123" s="64"/>
    </row>
    <row r="124" spans="1:5" x14ac:dyDescent="0.2">
      <c r="A124" s="66">
        <v>5137</v>
      </c>
      <c r="B124" s="64" t="s">
        <v>357</v>
      </c>
      <c r="C124" s="155">
        <v>2426391.98</v>
      </c>
      <c r="D124" s="67">
        <f t="shared" si="0"/>
        <v>3.2783196135222976E-4</v>
      </c>
      <c r="E124" s="64"/>
    </row>
    <row r="125" spans="1:5" x14ac:dyDescent="0.2">
      <c r="A125" s="66">
        <v>5138</v>
      </c>
      <c r="B125" s="64" t="s">
        <v>358</v>
      </c>
      <c r="C125" s="155">
        <v>94832225.26000002</v>
      </c>
      <c r="D125" s="67">
        <f t="shared" si="0"/>
        <v>1.2812865630384368E-2</v>
      </c>
      <c r="E125" s="64"/>
    </row>
    <row r="126" spans="1:5" x14ac:dyDescent="0.2">
      <c r="A126" s="66">
        <v>5139</v>
      </c>
      <c r="B126" s="64" t="s">
        <v>359</v>
      </c>
      <c r="C126" s="155">
        <v>87805211.629999995</v>
      </c>
      <c r="D126" s="67">
        <f t="shared" si="0"/>
        <v>1.1863439618527967E-2</v>
      </c>
      <c r="E126" s="64"/>
    </row>
    <row r="127" spans="1:5" x14ac:dyDescent="0.2">
      <c r="A127" s="156">
        <v>5200</v>
      </c>
      <c r="B127" s="151" t="s">
        <v>360</v>
      </c>
      <c r="C127" s="154">
        <f>+C128+C131+C134+C137+C142+C146+C149+C151+C157</f>
        <v>1788485043.8100002</v>
      </c>
      <c r="D127" s="158">
        <f t="shared" si="0"/>
        <v>0.24164379234445085</v>
      </c>
      <c r="E127" s="151" t="s">
        <v>657</v>
      </c>
    </row>
    <row r="128" spans="1:5" x14ac:dyDescent="0.2">
      <c r="A128" s="156">
        <v>5210</v>
      </c>
      <c r="B128" s="151" t="s">
        <v>361</v>
      </c>
      <c r="C128" s="154">
        <v>28969557.68</v>
      </c>
      <c r="D128" s="158">
        <f t="shared" si="0"/>
        <v>3.9141024995231607E-3</v>
      </c>
      <c r="E128" s="64"/>
    </row>
    <row r="129" spans="1:5" x14ac:dyDescent="0.2">
      <c r="A129" s="66">
        <v>5211</v>
      </c>
      <c r="B129" s="64" t="s">
        <v>362</v>
      </c>
      <c r="C129" s="155">
        <v>28969557.68</v>
      </c>
      <c r="D129" s="67">
        <f t="shared" si="0"/>
        <v>3.9141024995231607E-3</v>
      </c>
      <c r="E129" s="64"/>
    </row>
    <row r="130" spans="1:5" x14ac:dyDescent="0.2">
      <c r="A130" s="66">
        <v>5212</v>
      </c>
      <c r="B130" s="64" t="s">
        <v>363</v>
      </c>
      <c r="C130" s="155">
        <v>0</v>
      </c>
      <c r="D130" s="67">
        <f t="shared" si="0"/>
        <v>0</v>
      </c>
      <c r="E130" s="64"/>
    </row>
    <row r="131" spans="1:5" x14ac:dyDescent="0.2">
      <c r="A131" s="156">
        <v>5220</v>
      </c>
      <c r="B131" s="151" t="s">
        <v>364</v>
      </c>
      <c r="C131" s="154">
        <f>+SUM(C132:C133)</f>
        <v>1303543481.2900002</v>
      </c>
      <c r="D131" s="158">
        <f t="shared" si="0"/>
        <v>0.17612290994269378</v>
      </c>
      <c r="E131" s="64"/>
    </row>
    <row r="132" spans="1:5" x14ac:dyDescent="0.2">
      <c r="A132" s="66">
        <v>5221</v>
      </c>
      <c r="B132" s="64" t="s">
        <v>365</v>
      </c>
      <c r="C132" s="155">
        <v>0</v>
      </c>
      <c r="D132" s="67">
        <f t="shared" si="0"/>
        <v>0</v>
      </c>
      <c r="E132" s="64"/>
    </row>
    <row r="133" spans="1:5" x14ac:dyDescent="0.2">
      <c r="A133" s="66">
        <v>5222</v>
      </c>
      <c r="B133" s="64" t="s">
        <v>366</v>
      </c>
      <c r="C133" s="155">
        <v>1303543481.2900002</v>
      </c>
      <c r="D133" s="67">
        <f t="shared" si="0"/>
        <v>0.17612290994269378</v>
      </c>
      <c r="E133" s="64"/>
    </row>
    <row r="134" spans="1:5" x14ac:dyDescent="0.2">
      <c r="A134" s="156">
        <v>5230</v>
      </c>
      <c r="B134" s="151" t="s">
        <v>308</v>
      </c>
      <c r="C134" s="154">
        <f>+SUM(C135:C136)</f>
        <v>140747811.09999999</v>
      </c>
      <c r="D134" s="158">
        <f t="shared" si="0"/>
        <v>1.9016560946985218E-2</v>
      </c>
      <c r="E134" s="64"/>
    </row>
    <row r="135" spans="1:5" x14ac:dyDescent="0.2">
      <c r="A135" s="66">
        <v>5231</v>
      </c>
      <c r="B135" s="64" t="s">
        <v>367</v>
      </c>
      <c r="C135" s="155">
        <v>140747811.09999999</v>
      </c>
      <c r="D135" s="67">
        <f t="shared" si="0"/>
        <v>1.9016560946985218E-2</v>
      </c>
      <c r="E135" s="64"/>
    </row>
    <row r="136" spans="1:5" x14ac:dyDescent="0.2">
      <c r="A136" s="66">
        <v>5232</v>
      </c>
      <c r="B136" s="64" t="s">
        <v>368</v>
      </c>
      <c r="C136" s="155">
        <v>0</v>
      </c>
      <c r="D136" s="67">
        <f t="shared" si="0"/>
        <v>0</v>
      </c>
      <c r="E136" s="64"/>
    </row>
    <row r="137" spans="1:5" x14ac:dyDescent="0.2">
      <c r="A137" s="156">
        <v>5240</v>
      </c>
      <c r="B137" s="151" t="s">
        <v>369</v>
      </c>
      <c r="C137" s="154">
        <f>+SUM(C138:C141)</f>
        <v>216444309.72000003</v>
      </c>
      <c r="D137" s="158">
        <f t="shared" si="0"/>
        <v>2.9243981666571904E-2</v>
      </c>
      <c r="E137" s="64"/>
    </row>
    <row r="138" spans="1:5" x14ac:dyDescent="0.2">
      <c r="A138" s="66">
        <v>5241</v>
      </c>
      <c r="B138" s="64" t="s">
        <v>370</v>
      </c>
      <c r="C138" s="155">
        <v>125852040.18000001</v>
      </c>
      <c r="D138" s="67">
        <f t="shared" si="0"/>
        <v>1.7003980194654711E-2</v>
      </c>
      <c r="E138" s="64"/>
    </row>
    <row r="139" spans="1:5" x14ac:dyDescent="0.2">
      <c r="A139" s="66">
        <v>5242</v>
      </c>
      <c r="B139" s="64" t="s">
        <v>371</v>
      </c>
      <c r="C139" s="155">
        <v>59085906.210000001</v>
      </c>
      <c r="D139" s="67">
        <f t="shared" si="0"/>
        <v>7.9831489226642564E-3</v>
      </c>
      <c r="E139" s="64"/>
    </row>
    <row r="140" spans="1:5" x14ac:dyDescent="0.2">
      <c r="A140" s="66">
        <v>5243</v>
      </c>
      <c r="B140" s="64" t="s">
        <v>372</v>
      </c>
      <c r="C140" s="155">
        <v>31506363.330000002</v>
      </c>
      <c r="D140" s="67">
        <f t="shared" si="0"/>
        <v>4.2568525492529324E-3</v>
      </c>
      <c r="E140" s="64"/>
    </row>
    <row r="141" spans="1:5" x14ac:dyDescent="0.2">
      <c r="A141" s="66">
        <v>5244</v>
      </c>
      <c r="B141" s="64" t="s">
        <v>373</v>
      </c>
      <c r="C141" s="155">
        <v>0</v>
      </c>
      <c r="D141" s="67">
        <f t="shared" si="0"/>
        <v>0</v>
      </c>
      <c r="E141" s="64"/>
    </row>
    <row r="142" spans="1:5" x14ac:dyDescent="0.2">
      <c r="A142" s="156">
        <v>5250</v>
      </c>
      <c r="B142" s="151" t="s">
        <v>309</v>
      </c>
      <c r="C142" s="154">
        <f>+SUM(C143:C145)</f>
        <v>1484539.52</v>
      </c>
      <c r="D142" s="158">
        <f t="shared" si="0"/>
        <v>2.0057744443521353E-4</v>
      </c>
      <c r="E142" s="64"/>
    </row>
    <row r="143" spans="1:5" x14ac:dyDescent="0.2">
      <c r="A143" s="66">
        <v>5251</v>
      </c>
      <c r="B143" s="64" t="s">
        <v>374</v>
      </c>
      <c r="C143" s="155">
        <v>1484539.52</v>
      </c>
      <c r="D143" s="67">
        <f t="shared" si="0"/>
        <v>2.0057744443521353E-4</v>
      </c>
      <c r="E143" s="64"/>
    </row>
    <row r="144" spans="1:5" x14ac:dyDescent="0.2">
      <c r="A144" s="66">
        <v>5252</v>
      </c>
      <c r="B144" s="64" t="s">
        <v>375</v>
      </c>
      <c r="C144" s="155">
        <v>0</v>
      </c>
      <c r="D144" s="67">
        <f t="shared" si="0"/>
        <v>0</v>
      </c>
      <c r="E144" s="64"/>
    </row>
    <row r="145" spans="1:5" x14ac:dyDescent="0.2">
      <c r="A145" s="66">
        <v>5259</v>
      </c>
      <c r="B145" s="64" t="s">
        <v>376</v>
      </c>
      <c r="C145" s="155">
        <v>0</v>
      </c>
      <c r="D145" s="67">
        <f t="shared" si="0"/>
        <v>0</v>
      </c>
      <c r="E145" s="64"/>
    </row>
    <row r="146" spans="1:5" x14ac:dyDescent="0.2">
      <c r="A146" s="156">
        <v>5260</v>
      </c>
      <c r="B146" s="151" t="s">
        <v>377</v>
      </c>
      <c r="C146" s="154">
        <f>+SUM(C147:C148)</f>
        <v>0</v>
      </c>
      <c r="D146" s="158">
        <f t="shared" si="0"/>
        <v>0</v>
      </c>
      <c r="E146" s="64"/>
    </row>
    <row r="147" spans="1:5" x14ac:dyDescent="0.2">
      <c r="A147" s="66">
        <v>5261</v>
      </c>
      <c r="B147" s="64" t="s">
        <v>378</v>
      </c>
      <c r="C147" s="155">
        <v>0</v>
      </c>
      <c r="D147" s="67">
        <f t="shared" si="0"/>
        <v>0</v>
      </c>
      <c r="E147" s="64"/>
    </row>
    <row r="148" spans="1:5" x14ac:dyDescent="0.2">
      <c r="A148" s="66">
        <v>5262</v>
      </c>
      <c r="B148" s="64" t="s">
        <v>379</v>
      </c>
      <c r="C148" s="155">
        <v>0</v>
      </c>
      <c r="D148" s="67">
        <f t="shared" si="0"/>
        <v>0</v>
      </c>
      <c r="E148" s="64"/>
    </row>
    <row r="149" spans="1:5" x14ac:dyDescent="0.2">
      <c r="A149" s="156">
        <v>5270</v>
      </c>
      <c r="B149" s="151" t="s">
        <v>380</v>
      </c>
      <c r="C149" s="154">
        <f>+C150</f>
        <v>0</v>
      </c>
      <c r="D149" s="158">
        <f t="shared" si="0"/>
        <v>0</v>
      </c>
      <c r="E149" s="64"/>
    </row>
    <row r="150" spans="1:5" x14ac:dyDescent="0.2">
      <c r="A150" s="66">
        <v>5271</v>
      </c>
      <c r="B150" s="64" t="s">
        <v>381</v>
      </c>
      <c r="C150" s="155">
        <v>0</v>
      </c>
      <c r="D150" s="67">
        <f t="shared" si="0"/>
        <v>0</v>
      </c>
      <c r="E150" s="64"/>
    </row>
    <row r="151" spans="1:5" x14ac:dyDescent="0.2">
      <c r="A151" s="156">
        <v>5280</v>
      </c>
      <c r="B151" s="151" t="s">
        <v>382</v>
      </c>
      <c r="C151" s="154">
        <f>+SUM(C152:C156)</f>
        <v>95000000</v>
      </c>
      <c r="D151" s="158">
        <f t="shared" si="0"/>
        <v>1.2835533823542324E-2</v>
      </c>
      <c r="E151" s="64"/>
    </row>
    <row r="152" spans="1:5" x14ac:dyDescent="0.2">
      <c r="A152" s="66">
        <v>5281</v>
      </c>
      <c r="B152" s="64" t="s">
        <v>383</v>
      </c>
      <c r="C152" s="155">
        <v>0</v>
      </c>
      <c r="D152" s="67">
        <f t="shared" si="0"/>
        <v>0</v>
      </c>
      <c r="E152" s="64"/>
    </row>
    <row r="153" spans="1:5" x14ac:dyDescent="0.2">
      <c r="A153" s="66">
        <v>5282</v>
      </c>
      <c r="B153" s="64" t="s">
        <v>384</v>
      </c>
      <c r="C153" s="155">
        <v>0</v>
      </c>
      <c r="D153" s="67">
        <f t="shared" si="0"/>
        <v>0</v>
      </c>
      <c r="E153" s="64"/>
    </row>
    <row r="154" spans="1:5" x14ac:dyDescent="0.2">
      <c r="A154" s="66">
        <v>5283</v>
      </c>
      <c r="B154" s="64" t="s">
        <v>385</v>
      </c>
      <c r="C154" s="155">
        <v>95000000</v>
      </c>
      <c r="D154" s="67">
        <f t="shared" si="0"/>
        <v>1.2835533823542324E-2</v>
      </c>
      <c r="E154" s="64"/>
    </row>
    <row r="155" spans="1:5" x14ac:dyDescent="0.2">
      <c r="A155" s="66">
        <v>5284</v>
      </c>
      <c r="B155" s="64" t="s">
        <v>386</v>
      </c>
      <c r="C155" s="155">
        <v>0</v>
      </c>
      <c r="D155" s="67">
        <f t="shared" si="0"/>
        <v>0</v>
      </c>
      <c r="E155" s="64"/>
    </row>
    <row r="156" spans="1:5" x14ac:dyDescent="0.2">
      <c r="A156" s="66">
        <v>5285</v>
      </c>
      <c r="B156" s="64" t="s">
        <v>387</v>
      </c>
      <c r="C156" s="155">
        <v>0</v>
      </c>
      <c r="D156" s="67">
        <f t="shared" si="0"/>
        <v>0</v>
      </c>
      <c r="E156" s="64"/>
    </row>
    <row r="157" spans="1:5" x14ac:dyDescent="0.2">
      <c r="A157" s="156">
        <v>5290</v>
      </c>
      <c r="B157" s="151" t="s">
        <v>388</v>
      </c>
      <c r="C157" s="154">
        <f>+SUM(C158:C159)</f>
        <v>2295344.5</v>
      </c>
      <c r="D157" s="158">
        <f t="shared" si="0"/>
        <v>3.1012602069928254E-4</v>
      </c>
      <c r="E157" s="64"/>
    </row>
    <row r="158" spans="1:5" x14ac:dyDescent="0.2">
      <c r="A158" s="66">
        <v>5291</v>
      </c>
      <c r="B158" s="64" t="s">
        <v>389</v>
      </c>
      <c r="C158" s="155">
        <v>2295344.5</v>
      </c>
      <c r="D158" s="67">
        <f t="shared" si="0"/>
        <v>3.1012602069928254E-4</v>
      </c>
      <c r="E158" s="64"/>
    </row>
    <row r="159" spans="1:5" x14ac:dyDescent="0.2">
      <c r="A159" s="66">
        <v>5292</v>
      </c>
      <c r="B159" s="64" t="s">
        <v>390</v>
      </c>
      <c r="C159" s="155">
        <v>0</v>
      </c>
      <c r="D159" s="67">
        <f t="shared" si="0"/>
        <v>0</v>
      </c>
      <c r="E159" s="64"/>
    </row>
    <row r="160" spans="1:5" x14ac:dyDescent="0.2">
      <c r="A160" s="156">
        <v>5300</v>
      </c>
      <c r="B160" s="151" t="s">
        <v>391</v>
      </c>
      <c r="C160" s="154">
        <f>+C161+C164+C167</f>
        <v>0</v>
      </c>
      <c r="D160" s="158">
        <f t="shared" si="0"/>
        <v>0</v>
      </c>
      <c r="E160" s="64"/>
    </row>
    <row r="161" spans="1:5" x14ac:dyDescent="0.2">
      <c r="A161" s="156">
        <v>5310</v>
      </c>
      <c r="B161" s="151" t="s">
        <v>301</v>
      </c>
      <c r="C161" s="154">
        <f>+SUM(C162:C163)</f>
        <v>0</v>
      </c>
      <c r="D161" s="158">
        <f t="shared" si="0"/>
        <v>0</v>
      </c>
      <c r="E161" s="64"/>
    </row>
    <row r="162" spans="1:5" x14ac:dyDescent="0.2">
      <c r="A162" s="66">
        <v>5311</v>
      </c>
      <c r="B162" s="64" t="s">
        <v>392</v>
      </c>
      <c r="C162" s="155">
        <v>0</v>
      </c>
      <c r="D162" s="67">
        <f t="shared" si="0"/>
        <v>0</v>
      </c>
      <c r="E162" s="64"/>
    </row>
    <row r="163" spans="1:5" x14ac:dyDescent="0.2">
      <c r="A163" s="66">
        <v>5312</v>
      </c>
      <c r="B163" s="64" t="s">
        <v>393</v>
      </c>
      <c r="C163" s="155">
        <v>0</v>
      </c>
      <c r="D163" s="67">
        <f t="shared" si="0"/>
        <v>0</v>
      </c>
      <c r="E163" s="64"/>
    </row>
    <row r="164" spans="1:5" x14ac:dyDescent="0.2">
      <c r="A164" s="156">
        <v>5320</v>
      </c>
      <c r="B164" s="151" t="s">
        <v>302</v>
      </c>
      <c r="C164" s="154">
        <f>+SUM(C165:C166)</f>
        <v>0</v>
      </c>
      <c r="D164" s="158">
        <f t="shared" ref="D164:D216" si="1">+C164/$C$98</f>
        <v>0</v>
      </c>
      <c r="E164" s="151"/>
    </row>
    <row r="165" spans="1:5" x14ac:dyDescent="0.2">
      <c r="A165" s="66">
        <v>5321</v>
      </c>
      <c r="B165" s="64" t="s">
        <v>394</v>
      </c>
      <c r="C165" s="155">
        <v>0</v>
      </c>
      <c r="D165" s="67">
        <f t="shared" si="1"/>
        <v>0</v>
      </c>
      <c r="E165" s="64"/>
    </row>
    <row r="166" spans="1:5" x14ac:dyDescent="0.2">
      <c r="A166" s="66">
        <v>5322</v>
      </c>
      <c r="B166" s="64" t="s">
        <v>395</v>
      </c>
      <c r="C166" s="155">
        <v>0</v>
      </c>
      <c r="D166" s="67">
        <f t="shared" si="1"/>
        <v>0</v>
      </c>
      <c r="E166" s="64"/>
    </row>
    <row r="167" spans="1:5" x14ac:dyDescent="0.2">
      <c r="A167" s="156">
        <v>5330</v>
      </c>
      <c r="B167" s="151" t="s">
        <v>303</v>
      </c>
      <c r="C167" s="154">
        <f>+SUM(C168:C169)</f>
        <v>0</v>
      </c>
      <c r="D167" s="158">
        <f t="shared" si="1"/>
        <v>0</v>
      </c>
      <c r="E167" s="64"/>
    </row>
    <row r="168" spans="1:5" x14ac:dyDescent="0.2">
      <c r="A168" s="66">
        <v>5331</v>
      </c>
      <c r="B168" s="64" t="s">
        <v>396</v>
      </c>
      <c r="C168" s="155">
        <v>0</v>
      </c>
      <c r="D168" s="67">
        <f t="shared" si="1"/>
        <v>0</v>
      </c>
      <c r="E168" s="64"/>
    </row>
    <row r="169" spans="1:5" x14ac:dyDescent="0.2">
      <c r="A169" s="66">
        <v>5332</v>
      </c>
      <c r="B169" s="64" t="s">
        <v>397</v>
      </c>
      <c r="C169" s="155">
        <v>0</v>
      </c>
      <c r="D169" s="67">
        <f t="shared" si="1"/>
        <v>0</v>
      </c>
      <c r="E169" s="64"/>
    </row>
    <row r="170" spans="1:5" x14ac:dyDescent="0.2">
      <c r="A170" s="156">
        <v>5400</v>
      </c>
      <c r="B170" s="151" t="s">
        <v>398</v>
      </c>
      <c r="C170" s="154">
        <f>+C171+C174+C177+C180+C182</f>
        <v>106456176.37999998</v>
      </c>
      <c r="D170" s="158">
        <f t="shared" si="1"/>
        <v>1.4383387922636602E-2</v>
      </c>
      <c r="E170" s="64"/>
    </row>
    <row r="171" spans="1:5" x14ac:dyDescent="0.2">
      <c r="A171" s="156">
        <v>5410</v>
      </c>
      <c r="B171" s="151" t="s">
        <v>399</v>
      </c>
      <c r="C171" s="154">
        <f>+SUM(C172:C173)</f>
        <v>106353738.35999998</v>
      </c>
      <c r="D171" s="158">
        <f t="shared" si="1"/>
        <v>1.43695474313679E-2</v>
      </c>
      <c r="E171" s="64"/>
    </row>
    <row r="172" spans="1:5" x14ac:dyDescent="0.2">
      <c r="A172" s="66">
        <v>5411</v>
      </c>
      <c r="B172" s="64" t="s">
        <v>400</v>
      </c>
      <c r="C172" s="155">
        <v>106353738.35999998</v>
      </c>
      <c r="D172" s="67">
        <f t="shared" si="1"/>
        <v>1.43695474313679E-2</v>
      </c>
      <c r="E172" s="64"/>
    </row>
    <row r="173" spans="1:5" x14ac:dyDescent="0.2">
      <c r="A173" s="66">
        <v>5412</v>
      </c>
      <c r="B173" s="64" t="s">
        <v>401</v>
      </c>
      <c r="C173" s="155">
        <f>+SUM(C174:C176)</f>
        <v>0</v>
      </c>
      <c r="D173" s="67">
        <f t="shared" si="1"/>
        <v>0</v>
      </c>
      <c r="E173" s="64"/>
    </row>
    <row r="174" spans="1:5" x14ac:dyDescent="0.2">
      <c r="A174" s="156">
        <v>5420</v>
      </c>
      <c r="B174" s="151" t="s">
        <v>402</v>
      </c>
      <c r="C174" s="154">
        <f>+SUM(C175:C176)</f>
        <v>0</v>
      </c>
      <c r="D174" s="158">
        <f t="shared" si="1"/>
        <v>0</v>
      </c>
      <c r="E174" s="64"/>
    </row>
    <row r="175" spans="1:5" x14ac:dyDescent="0.2">
      <c r="A175" s="66">
        <v>5421</v>
      </c>
      <c r="B175" s="64" t="s">
        <v>403</v>
      </c>
      <c r="C175" s="155">
        <v>0</v>
      </c>
      <c r="D175" s="67">
        <f t="shared" si="1"/>
        <v>0</v>
      </c>
      <c r="E175" s="64"/>
    </row>
    <row r="176" spans="1:5" x14ac:dyDescent="0.2">
      <c r="A176" s="66">
        <v>5422</v>
      </c>
      <c r="B176" s="64" t="s">
        <v>404</v>
      </c>
      <c r="C176" s="155">
        <v>0</v>
      </c>
      <c r="D176" s="67">
        <f t="shared" si="1"/>
        <v>0</v>
      </c>
      <c r="E176" s="64"/>
    </row>
    <row r="177" spans="1:5" x14ac:dyDescent="0.2">
      <c r="A177" s="156">
        <v>5430</v>
      </c>
      <c r="B177" s="151" t="s">
        <v>405</v>
      </c>
      <c r="C177" s="154">
        <f>+SUM(C178:C179)</f>
        <v>102438.02</v>
      </c>
      <c r="D177" s="158">
        <f t="shared" si="1"/>
        <v>1.3840491268702159E-5</v>
      </c>
      <c r="E177" s="64"/>
    </row>
    <row r="178" spans="1:5" x14ac:dyDescent="0.2">
      <c r="A178" s="66">
        <v>5431</v>
      </c>
      <c r="B178" s="64" t="s">
        <v>406</v>
      </c>
      <c r="C178" s="155">
        <v>102438.02</v>
      </c>
      <c r="D178" s="67">
        <f t="shared" si="1"/>
        <v>1.3840491268702159E-5</v>
      </c>
      <c r="E178" s="64"/>
    </row>
    <row r="179" spans="1:5" x14ac:dyDescent="0.2">
      <c r="A179" s="66">
        <v>5432</v>
      </c>
      <c r="B179" s="64" t="s">
        <v>407</v>
      </c>
      <c r="C179" s="155">
        <v>0</v>
      </c>
      <c r="D179" s="67">
        <f t="shared" si="1"/>
        <v>0</v>
      </c>
      <c r="E179" s="64"/>
    </row>
    <row r="180" spans="1:5" x14ac:dyDescent="0.2">
      <c r="A180" s="156">
        <v>5440</v>
      </c>
      <c r="B180" s="151" t="s">
        <v>408</v>
      </c>
      <c r="C180" s="154">
        <f>+SUM(C181)</f>
        <v>0</v>
      </c>
      <c r="D180" s="158">
        <f t="shared" si="1"/>
        <v>0</v>
      </c>
      <c r="E180" s="64"/>
    </row>
    <row r="181" spans="1:5" x14ac:dyDescent="0.2">
      <c r="A181" s="66">
        <v>5441</v>
      </c>
      <c r="B181" s="64" t="s">
        <v>408</v>
      </c>
      <c r="C181" s="155">
        <v>0</v>
      </c>
      <c r="D181" s="67">
        <f t="shared" si="1"/>
        <v>0</v>
      </c>
      <c r="E181" s="64"/>
    </row>
    <row r="182" spans="1:5" x14ac:dyDescent="0.2">
      <c r="A182" s="156">
        <v>5450</v>
      </c>
      <c r="B182" s="151" t="s">
        <v>409</v>
      </c>
      <c r="C182" s="154">
        <f>+SUM(C183:C184)</f>
        <v>0</v>
      </c>
      <c r="D182" s="158">
        <f t="shared" si="1"/>
        <v>0</v>
      </c>
      <c r="E182" s="64"/>
    </row>
    <row r="183" spans="1:5" x14ac:dyDescent="0.2">
      <c r="A183" s="66">
        <v>5451</v>
      </c>
      <c r="B183" s="64" t="s">
        <v>410</v>
      </c>
      <c r="C183" s="155">
        <v>0</v>
      </c>
      <c r="D183" s="67">
        <f t="shared" si="1"/>
        <v>0</v>
      </c>
      <c r="E183" s="64"/>
    </row>
    <row r="184" spans="1:5" x14ac:dyDescent="0.2">
      <c r="A184" s="66">
        <v>5452</v>
      </c>
      <c r="B184" s="64" t="s">
        <v>411</v>
      </c>
      <c r="C184" s="155">
        <v>0</v>
      </c>
      <c r="D184" s="67">
        <f t="shared" si="1"/>
        <v>0</v>
      </c>
      <c r="E184" s="64"/>
    </row>
    <row r="185" spans="1:5" x14ac:dyDescent="0.2">
      <c r="A185" s="156">
        <v>5500</v>
      </c>
      <c r="B185" s="151" t="s">
        <v>412</v>
      </c>
      <c r="C185" s="154">
        <f>+C186+C195+C198+C204</f>
        <v>328712125.10000002</v>
      </c>
      <c r="D185" s="158">
        <f t="shared" si="1"/>
        <v>4.4412585262416066E-2</v>
      </c>
      <c r="E185" s="64"/>
    </row>
    <row r="186" spans="1:5" x14ac:dyDescent="0.2">
      <c r="A186" s="156">
        <v>5510</v>
      </c>
      <c r="B186" s="151" t="s">
        <v>413</v>
      </c>
      <c r="C186" s="154">
        <f>+SUM(C187:C194)</f>
        <v>292026266.62</v>
      </c>
      <c r="D186" s="158">
        <f t="shared" si="1"/>
        <v>3.9455926553303142E-2</v>
      </c>
      <c r="E186" s="64"/>
    </row>
    <row r="187" spans="1:5" x14ac:dyDescent="0.2">
      <c r="A187" s="66">
        <v>5511</v>
      </c>
      <c r="B187" s="64" t="s">
        <v>414</v>
      </c>
      <c r="C187" s="155">
        <v>292602.61</v>
      </c>
      <c r="D187" s="67">
        <f t="shared" si="1"/>
        <v>3.9533796815913295E-5</v>
      </c>
      <c r="E187" s="64"/>
    </row>
    <row r="188" spans="1:5" x14ac:dyDescent="0.2">
      <c r="A188" s="66">
        <v>5512</v>
      </c>
      <c r="B188" s="64" t="s">
        <v>415</v>
      </c>
      <c r="C188" s="155">
        <v>0</v>
      </c>
      <c r="D188" s="67">
        <f t="shared" si="1"/>
        <v>0</v>
      </c>
      <c r="E188" s="64"/>
    </row>
    <row r="189" spans="1:5" x14ac:dyDescent="0.2">
      <c r="A189" s="66">
        <v>5513</v>
      </c>
      <c r="B189" s="64" t="s">
        <v>416</v>
      </c>
      <c r="C189" s="155">
        <v>43374499.060000002</v>
      </c>
      <c r="D189" s="67">
        <f t="shared" si="1"/>
        <v>5.860366839619313E-3</v>
      </c>
      <c r="E189" s="64"/>
    </row>
    <row r="190" spans="1:5" x14ac:dyDescent="0.2">
      <c r="A190" s="66">
        <v>5514</v>
      </c>
      <c r="B190" s="64" t="s">
        <v>417</v>
      </c>
      <c r="C190" s="155">
        <v>0</v>
      </c>
      <c r="D190" s="67">
        <f t="shared" si="1"/>
        <v>0</v>
      </c>
      <c r="E190" s="64"/>
    </row>
    <row r="191" spans="1:5" x14ac:dyDescent="0.2">
      <c r="A191" s="66">
        <v>5515</v>
      </c>
      <c r="B191" s="64" t="s">
        <v>418</v>
      </c>
      <c r="C191" s="155">
        <v>116469072.14</v>
      </c>
      <c r="D191" s="67">
        <f t="shared" si="1"/>
        <v>1.5736239103679588E-2</v>
      </c>
      <c r="E191" s="64"/>
    </row>
    <row r="192" spans="1:5" x14ac:dyDescent="0.2">
      <c r="A192" s="66">
        <v>5516</v>
      </c>
      <c r="B192" s="64" t="s">
        <v>419</v>
      </c>
      <c r="C192" s="155">
        <v>13058.33</v>
      </c>
      <c r="D192" s="67">
        <f t="shared" si="1"/>
        <v>1.7643224883576572E-6</v>
      </c>
      <c r="E192" s="64"/>
    </row>
    <row r="193" spans="1:5" x14ac:dyDescent="0.2">
      <c r="A193" s="66">
        <v>5517</v>
      </c>
      <c r="B193" s="64" t="s">
        <v>420</v>
      </c>
      <c r="C193" s="155">
        <v>22255218.390000001</v>
      </c>
      <c r="D193" s="67">
        <f t="shared" si="1"/>
        <v>3.0069221936333277E-3</v>
      </c>
      <c r="E193" s="64"/>
    </row>
    <row r="194" spans="1:5" x14ac:dyDescent="0.2">
      <c r="A194" s="66">
        <v>5518</v>
      </c>
      <c r="B194" s="64" t="s">
        <v>421</v>
      </c>
      <c r="C194" s="155">
        <v>109621816.09</v>
      </c>
      <c r="D194" s="67">
        <f t="shared" si="1"/>
        <v>1.4811100297066645E-2</v>
      </c>
      <c r="E194" s="64"/>
    </row>
    <row r="195" spans="1:5" x14ac:dyDescent="0.2">
      <c r="A195" s="156">
        <v>5520</v>
      </c>
      <c r="B195" s="151" t="s">
        <v>422</v>
      </c>
      <c r="C195" s="154">
        <f>+SUM(C196:C197)</f>
        <v>12890000</v>
      </c>
      <c r="D195" s="158">
        <f t="shared" si="1"/>
        <v>1.7415792735311637E-3</v>
      </c>
      <c r="E195" s="64"/>
    </row>
    <row r="196" spans="1:5" x14ac:dyDescent="0.2">
      <c r="A196" s="66">
        <v>5521</v>
      </c>
      <c r="B196" s="64" t="s">
        <v>423</v>
      </c>
      <c r="C196" s="155">
        <v>12890000</v>
      </c>
      <c r="D196" s="67">
        <f t="shared" si="1"/>
        <v>1.7415792735311637E-3</v>
      </c>
      <c r="E196" s="64"/>
    </row>
    <row r="197" spans="1:5" x14ac:dyDescent="0.2">
      <c r="A197" s="66">
        <v>5522</v>
      </c>
      <c r="B197" s="64" t="s">
        <v>424</v>
      </c>
      <c r="C197" s="155">
        <v>0</v>
      </c>
      <c r="D197" s="67">
        <f t="shared" si="1"/>
        <v>0</v>
      </c>
      <c r="E197" s="64"/>
    </row>
    <row r="198" spans="1:5" x14ac:dyDescent="0.2">
      <c r="A198" s="156">
        <v>5530</v>
      </c>
      <c r="B198" s="151" t="s">
        <v>425</v>
      </c>
      <c r="C198" s="154">
        <f>+SUM(C199:C203)</f>
        <v>20483.560000000001</v>
      </c>
      <c r="D198" s="158">
        <f t="shared" si="1"/>
        <v>2.7675518653321959E-6</v>
      </c>
      <c r="E198" s="64"/>
    </row>
    <row r="199" spans="1:5" x14ac:dyDescent="0.2">
      <c r="A199" s="66">
        <v>5531</v>
      </c>
      <c r="B199" s="64" t="s">
        <v>426</v>
      </c>
      <c r="C199" s="155">
        <v>0</v>
      </c>
      <c r="D199" s="67">
        <f t="shared" si="1"/>
        <v>0</v>
      </c>
      <c r="E199" s="64"/>
    </row>
    <row r="200" spans="1:5" x14ac:dyDescent="0.2">
      <c r="A200" s="66">
        <v>5532</v>
      </c>
      <c r="B200" s="64" t="s">
        <v>427</v>
      </c>
      <c r="C200" s="155">
        <v>0</v>
      </c>
      <c r="D200" s="67">
        <f t="shared" si="1"/>
        <v>0</v>
      </c>
      <c r="E200" s="64"/>
    </row>
    <row r="201" spans="1:5" x14ac:dyDescent="0.2">
      <c r="A201" s="66">
        <v>5533</v>
      </c>
      <c r="B201" s="64" t="s">
        <v>428</v>
      </c>
      <c r="C201" s="155">
        <v>0</v>
      </c>
      <c r="D201" s="67">
        <f t="shared" si="1"/>
        <v>0</v>
      </c>
      <c r="E201" s="64"/>
    </row>
    <row r="202" spans="1:5" x14ac:dyDescent="0.2">
      <c r="A202" s="66">
        <v>5534</v>
      </c>
      <c r="B202" s="64" t="s">
        <v>429</v>
      </c>
      <c r="C202" s="155">
        <v>0</v>
      </c>
      <c r="D202" s="67">
        <f t="shared" si="1"/>
        <v>0</v>
      </c>
      <c r="E202" s="64"/>
    </row>
    <row r="203" spans="1:5" x14ac:dyDescent="0.2">
      <c r="A203" s="66">
        <v>5535</v>
      </c>
      <c r="B203" s="64" t="s">
        <v>430</v>
      </c>
      <c r="C203" s="155">
        <v>20483.560000000001</v>
      </c>
      <c r="D203" s="67">
        <f t="shared" si="1"/>
        <v>2.7675518653321959E-6</v>
      </c>
      <c r="E203" s="64"/>
    </row>
    <row r="204" spans="1:5" x14ac:dyDescent="0.2">
      <c r="A204" s="156">
        <v>5590</v>
      </c>
      <c r="B204" s="151" t="s">
        <v>431</v>
      </c>
      <c r="C204" s="154">
        <f>+SUM(C205:C213)</f>
        <v>23775374.919999998</v>
      </c>
      <c r="D204" s="158">
        <f t="shared" si="1"/>
        <v>3.2123118837164193E-3</v>
      </c>
      <c r="E204" s="64"/>
    </row>
    <row r="205" spans="1:5" x14ac:dyDescent="0.2">
      <c r="A205" s="66">
        <v>5591</v>
      </c>
      <c r="B205" s="64" t="s">
        <v>432</v>
      </c>
      <c r="C205" s="155">
        <v>0</v>
      </c>
      <c r="D205" s="67">
        <f t="shared" si="1"/>
        <v>0</v>
      </c>
      <c r="E205" s="64"/>
    </row>
    <row r="206" spans="1:5" x14ac:dyDescent="0.2">
      <c r="A206" s="66">
        <v>5592</v>
      </c>
      <c r="B206" s="64" t="s">
        <v>433</v>
      </c>
      <c r="C206" s="155">
        <v>0</v>
      </c>
      <c r="D206" s="67">
        <f t="shared" si="1"/>
        <v>0</v>
      </c>
      <c r="E206" s="64"/>
    </row>
    <row r="207" spans="1:5" x14ac:dyDescent="0.2">
      <c r="A207" s="66">
        <v>5593</v>
      </c>
      <c r="B207" s="64" t="s">
        <v>434</v>
      </c>
      <c r="C207" s="155">
        <v>0</v>
      </c>
      <c r="D207" s="67">
        <f t="shared" si="1"/>
        <v>0</v>
      </c>
      <c r="E207" s="64"/>
    </row>
    <row r="208" spans="1:5" x14ac:dyDescent="0.2">
      <c r="A208" s="66">
        <v>5594</v>
      </c>
      <c r="B208" s="64" t="s">
        <v>435</v>
      </c>
      <c r="C208" s="155">
        <v>0</v>
      </c>
      <c r="D208" s="67">
        <f t="shared" si="1"/>
        <v>0</v>
      </c>
      <c r="E208" s="64"/>
    </row>
    <row r="209" spans="1:5" x14ac:dyDescent="0.2">
      <c r="A209" s="66">
        <v>5595</v>
      </c>
      <c r="B209" s="64" t="s">
        <v>436</v>
      </c>
      <c r="C209" s="155">
        <v>0</v>
      </c>
      <c r="D209" s="67">
        <f t="shared" si="1"/>
        <v>0</v>
      </c>
      <c r="E209" s="64"/>
    </row>
    <row r="210" spans="1:5" x14ac:dyDescent="0.2">
      <c r="A210" s="66">
        <v>5596</v>
      </c>
      <c r="B210" s="64" t="s">
        <v>327</v>
      </c>
      <c r="C210" s="155">
        <v>0</v>
      </c>
      <c r="D210" s="67">
        <f t="shared" si="1"/>
        <v>0</v>
      </c>
      <c r="E210" s="64"/>
    </row>
    <row r="211" spans="1:5" x14ac:dyDescent="0.2">
      <c r="A211" s="66">
        <v>5597</v>
      </c>
      <c r="B211" s="64" t="s">
        <v>437</v>
      </c>
      <c r="C211" s="155">
        <v>0</v>
      </c>
      <c r="D211" s="67">
        <f t="shared" si="1"/>
        <v>0</v>
      </c>
      <c r="E211" s="64"/>
    </row>
    <row r="212" spans="1:5" x14ac:dyDescent="0.2">
      <c r="A212" s="66">
        <v>5598</v>
      </c>
      <c r="B212" s="64" t="s">
        <v>438</v>
      </c>
      <c r="C212" s="155">
        <v>0</v>
      </c>
      <c r="D212" s="67">
        <f t="shared" si="1"/>
        <v>0</v>
      </c>
      <c r="E212" s="64"/>
    </row>
    <row r="213" spans="1:5" x14ac:dyDescent="0.2">
      <c r="A213" s="66">
        <v>5599</v>
      </c>
      <c r="B213" s="64" t="s">
        <v>439</v>
      </c>
      <c r="C213" s="155">
        <v>23775374.919999998</v>
      </c>
      <c r="D213" s="67">
        <f t="shared" si="1"/>
        <v>3.2123118837164193E-3</v>
      </c>
      <c r="E213" s="64"/>
    </row>
    <row r="214" spans="1:5" x14ac:dyDescent="0.2">
      <c r="A214" s="156">
        <v>5600</v>
      </c>
      <c r="B214" s="151" t="s">
        <v>440</v>
      </c>
      <c r="C214" s="154">
        <f>+C215</f>
        <v>493325560.38999999</v>
      </c>
      <c r="D214" s="158">
        <f t="shared" si="1"/>
        <v>6.6653651751619122E-2</v>
      </c>
      <c r="E214" s="64"/>
    </row>
    <row r="215" spans="1:5" x14ac:dyDescent="0.2">
      <c r="A215" s="156">
        <v>5610</v>
      </c>
      <c r="B215" s="151" t="s">
        <v>441</v>
      </c>
      <c r="C215" s="154">
        <f>+C216</f>
        <v>493325560.38999999</v>
      </c>
      <c r="D215" s="158">
        <f t="shared" si="1"/>
        <v>6.6653651751619122E-2</v>
      </c>
      <c r="E215" s="64"/>
    </row>
    <row r="216" spans="1:5" x14ac:dyDescent="0.2">
      <c r="A216" s="66">
        <v>5611</v>
      </c>
      <c r="B216" s="64" t="s">
        <v>442</v>
      </c>
      <c r="C216" s="155">
        <v>493325560.38999999</v>
      </c>
      <c r="D216" s="67">
        <f t="shared" si="1"/>
        <v>6.6653651751619122E-2</v>
      </c>
      <c r="E216" s="64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98" t="s">
        <v>37</v>
      </c>
      <c r="B4" s="27" t="s">
        <v>205</v>
      </c>
    </row>
    <row r="5" spans="1:2" ht="15" customHeight="1" x14ac:dyDescent="0.2">
      <c r="A5" s="99"/>
      <c r="B5" s="27" t="s">
        <v>206</v>
      </c>
    </row>
    <row r="6" spans="1:2" ht="15" customHeight="1" x14ac:dyDescent="0.2">
      <c r="A6" s="99"/>
      <c r="B6" s="27" t="s">
        <v>443</v>
      </c>
    </row>
    <row r="7" spans="1:2" ht="15" customHeight="1" x14ac:dyDescent="0.2">
      <c r="A7" s="99"/>
      <c r="B7" s="27" t="s">
        <v>243</v>
      </c>
    </row>
    <row r="8" spans="1:2" ht="15" customHeight="1" x14ac:dyDescent="0.2">
      <c r="A8" s="99"/>
    </row>
    <row r="9" spans="1:2" ht="15" customHeight="1" x14ac:dyDescent="0.2">
      <c r="A9" s="98" t="s">
        <v>39</v>
      </c>
      <c r="B9" s="25" t="s">
        <v>444</v>
      </c>
    </row>
    <row r="10" spans="1:2" ht="15" customHeight="1" x14ac:dyDescent="0.2">
      <c r="A10" s="99"/>
      <c r="B10" s="33" t="s">
        <v>243</v>
      </c>
    </row>
    <row r="11" spans="1:2" ht="15" customHeight="1" x14ac:dyDescent="0.2">
      <c r="A11" s="99"/>
    </row>
    <row r="12" spans="1:2" ht="15" customHeight="1" x14ac:dyDescent="0.2">
      <c r="A12" s="98" t="s">
        <v>41</v>
      </c>
      <c r="B12" s="25" t="s">
        <v>444</v>
      </c>
    </row>
    <row r="13" spans="1:2" ht="22.5" x14ac:dyDescent="0.2">
      <c r="A13" s="99"/>
      <c r="B13" s="25" t="s">
        <v>445</v>
      </c>
    </row>
    <row r="14" spans="1:2" ht="15" customHeight="1" x14ac:dyDescent="0.2">
      <c r="A14" s="99"/>
      <c r="B14" s="33" t="s">
        <v>243</v>
      </c>
    </row>
    <row r="15" spans="1:2" ht="15" customHeight="1" x14ac:dyDescent="0.2">
      <c r="A15" s="99"/>
    </row>
    <row r="16" spans="1:2" ht="15" customHeight="1" x14ac:dyDescent="0.2">
      <c r="A16" s="99"/>
    </row>
    <row r="17" spans="1:2" ht="15" customHeight="1" x14ac:dyDescent="0.2">
      <c r="A17" s="98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showGridLines="0" topLeftCell="A21" workbookViewId="0">
      <selection activeCell="D47" sqref="D47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85546875" style="46" customWidth="1"/>
    <col min="6" max="16384" width="9.140625" style="46"/>
  </cols>
  <sheetData>
    <row r="1" spans="1:5" ht="18.95" customHeight="1" x14ac:dyDescent="0.2">
      <c r="A1" s="183" t="str">
        <f>ESF!A1</f>
        <v>Municipio de León</v>
      </c>
      <c r="B1" s="183"/>
      <c r="C1" s="183"/>
      <c r="D1" s="44" t="s">
        <v>0</v>
      </c>
      <c r="E1" s="45">
        <f>+'Notas a los Edos Financiero'!D1</f>
        <v>2023</v>
      </c>
    </row>
    <row r="2" spans="1:5" ht="18.95" customHeight="1" x14ac:dyDescent="0.2">
      <c r="A2" s="183" t="s">
        <v>448</v>
      </c>
      <c r="B2" s="183"/>
      <c r="C2" s="183"/>
      <c r="D2" s="44" t="s">
        <v>2</v>
      </c>
      <c r="E2" s="45" t="str">
        <f>+'Notas a los Edos Financiero'!D2</f>
        <v>Anual</v>
      </c>
    </row>
    <row r="3" spans="1:5" ht="18.95" customHeight="1" x14ac:dyDescent="0.2">
      <c r="A3" s="183" t="str">
        <f>ESF!A3</f>
        <v>Correspondiente del 01 de Enero al 31 de Diciembre de 2023</v>
      </c>
      <c r="B3" s="183"/>
      <c r="C3" s="183"/>
      <c r="D3" s="44" t="s">
        <v>3</v>
      </c>
      <c r="E3" s="45" t="str">
        <f>+'Notas a los Edos Financiero'!D3</f>
        <v>Cuenta Pública</v>
      </c>
    </row>
    <row r="4" spans="1:5" x14ac:dyDescent="0.2">
      <c r="A4" s="47" t="s">
        <v>65</v>
      </c>
      <c r="B4" s="48"/>
      <c r="C4" s="48"/>
      <c r="D4" s="48"/>
      <c r="E4" s="48"/>
    </row>
    <row r="6" spans="1:5" x14ac:dyDescent="0.2">
      <c r="A6" s="48" t="s">
        <v>449</v>
      </c>
      <c r="B6" s="48"/>
      <c r="C6" s="48"/>
      <c r="D6" s="48"/>
      <c r="E6" s="48"/>
    </row>
    <row r="7" spans="1:5" x14ac:dyDescent="0.2">
      <c r="A7" s="49" t="s">
        <v>67</v>
      </c>
      <c r="B7" s="49" t="s">
        <v>68</v>
      </c>
      <c r="C7" s="49" t="s">
        <v>69</v>
      </c>
      <c r="D7" s="49" t="s">
        <v>70</v>
      </c>
      <c r="E7" s="49" t="s">
        <v>181</v>
      </c>
    </row>
    <row r="8" spans="1:5" x14ac:dyDescent="0.2">
      <c r="A8" s="56">
        <v>3110</v>
      </c>
      <c r="B8" s="57" t="s">
        <v>302</v>
      </c>
      <c r="C8" s="146">
        <v>15676364566.26</v>
      </c>
    </row>
    <row r="9" spans="1:5" x14ac:dyDescent="0.2">
      <c r="A9" s="56">
        <v>3120</v>
      </c>
      <c r="B9" s="57" t="s">
        <v>450</v>
      </c>
      <c r="C9" s="146">
        <v>3027755336.21</v>
      </c>
    </row>
    <row r="10" spans="1:5" x14ac:dyDescent="0.2">
      <c r="A10" s="56">
        <v>3130</v>
      </c>
      <c r="B10" s="57" t="s">
        <v>451</v>
      </c>
      <c r="C10" s="146">
        <v>0</v>
      </c>
    </row>
    <row r="11" spans="1:5" x14ac:dyDescent="0.2">
      <c r="C11" s="142"/>
    </row>
    <row r="12" spans="1:5" x14ac:dyDescent="0.2">
      <c r="A12" s="48" t="s">
        <v>452</v>
      </c>
      <c r="B12" s="48"/>
      <c r="C12" s="152"/>
      <c r="D12" s="48"/>
      <c r="E12" s="48"/>
    </row>
    <row r="13" spans="1:5" x14ac:dyDescent="0.2">
      <c r="A13" s="49" t="s">
        <v>67</v>
      </c>
      <c r="B13" s="49" t="s">
        <v>68</v>
      </c>
      <c r="C13" s="153" t="s">
        <v>69</v>
      </c>
      <c r="D13" s="49" t="s">
        <v>453</v>
      </c>
      <c r="E13" s="49"/>
    </row>
    <row r="14" spans="1:5" x14ac:dyDescent="0.2">
      <c r="A14" s="56">
        <v>3210</v>
      </c>
      <c r="B14" s="57" t="s">
        <v>454</v>
      </c>
      <c r="C14" s="146">
        <v>1557657429.2799969</v>
      </c>
    </row>
    <row r="15" spans="1:5" x14ac:dyDescent="0.2">
      <c r="A15" s="56">
        <v>3220</v>
      </c>
      <c r="B15" s="57" t="s">
        <v>455</v>
      </c>
      <c r="C15" s="146">
        <v>-477530391.41999984</v>
      </c>
    </row>
    <row r="16" spans="1:5" x14ac:dyDescent="0.2">
      <c r="A16" s="56">
        <v>3230</v>
      </c>
      <c r="B16" s="57" t="s">
        <v>456</v>
      </c>
      <c r="C16" s="146">
        <f>+C17</f>
        <v>2743494.26</v>
      </c>
    </row>
    <row r="17" spans="1:3" x14ac:dyDescent="0.2">
      <c r="A17" s="50">
        <v>3231</v>
      </c>
      <c r="B17" s="46" t="s">
        <v>457</v>
      </c>
      <c r="C17" s="142">
        <v>2743494.26</v>
      </c>
    </row>
    <row r="18" spans="1:3" x14ac:dyDescent="0.2">
      <c r="A18" s="50">
        <v>3232</v>
      </c>
      <c r="B18" s="46" t="s">
        <v>458</v>
      </c>
      <c r="C18" s="142">
        <v>0</v>
      </c>
    </row>
    <row r="19" spans="1:3" x14ac:dyDescent="0.2">
      <c r="A19" s="50">
        <v>3233</v>
      </c>
      <c r="B19" s="46" t="s">
        <v>459</v>
      </c>
      <c r="C19" s="142">
        <v>0</v>
      </c>
    </row>
    <row r="20" spans="1:3" x14ac:dyDescent="0.2">
      <c r="A20" s="50">
        <v>3239</v>
      </c>
      <c r="B20" s="46" t="s">
        <v>460</v>
      </c>
      <c r="C20" s="142">
        <v>0</v>
      </c>
    </row>
    <row r="21" spans="1:3" x14ac:dyDescent="0.2">
      <c r="A21" s="56">
        <v>3240</v>
      </c>
      <c r="B21" s="57" t="s">
        <v>461</v>
      </c>
      <c r="C21" s="146">
        <v>0</v>
      </c>
    </row>
    <row r="22" spans="1:3" x14ac:dyDescent="0.2">
      <c r="A22" s="50">
        <v>3241</v>
      </c>
      <c r="B22" s="46" t="s">
        <v>462</v>
      </c>
      <c r="C22" s="142">
        <v>0</v>
      </c>
    </row>
    <row r="23" spans="1:3" x14ac:dyDescent="0.2">
      <c r="A23" s="50">
        <v>3242</v>
      </c>
      <c r="B23" s="46" t="s">
        <v>463</v>
      </c>
      <c r="C23" s="142">
        <v>0</v>
      </c>
    </row>
    <row r="24" spans="1:3" x14ac:dyDescent="0.2">
      <c r="A24" s="50">
        <v>3243</v>
      </c>
      <c r="B24" s="46" t="s">
        <v>464</v>
      </c>
      <c r="C24" s="142">
        <v>0</v>
      </c>
    </row>
    <row r="25" spans="1:3" x14ac:dyDescent="0.2">
      <c r="A25" s="56">
        <v>3250</v>
      </c>
      <c r="B25" s="57" t="s">
        <v>465</v>
      </c>
      <c r="C25" s="146">
        <v>0</v>
      </c>
    </row>
    <row r="26" spans="1:3" x14ac:dyDescent="0.2">
      <c r="A26" s="50">
        <v>3251</v>
      </c>
      <c r="B26" s="46" t="s">
        <v>466</v>
      </c>
      <c r="C26" s="142">
        <v>0</v>
      </c>
    </row>
    <row r="27" spans="1:3" x14ac:dyDescent="0.2">
      <c r="A27" s="50">
        <v>3252</v>
      </c>
      <c r="B27" s="46" t="s">
        <v>467</v>
      </c>
      <c r="C27" s="14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98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98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38"/>
  <sheetViews>
    <sheetView showGridLines="0" topLeftCell="A119" workbookViewId="0">
      <selection activeCell="C140" sqref="C140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140625" style="46" bestFit="1" customWidth="1"/>
    <col min="4" max="4" width="12" style="46" bestFit="1" customWidth="1"/>
    <col min="5" max="5" width="19.140625" style="46" customWidth="1"/>
    <col min="6" max="6" width="9.140625" style="46"/>
    <col min="7" max="8" width="14.140625" style="46" bestFit="1" customWidth="1"/>
    <col min="9" max="9" width="12" style="46" bestFit="1" customWidth="1"/>
    <col min="10" max="16384" width="9.140625" style="46"/>
  </cols>
  <sheetData>
    <row r="1" spans="1:5" s="51" customFormat="1" ht="18.95" customHeight="1" x14ac:dyDescent="0.25">
      <c r="A1" s="183" t="str">
        <f>ESF!A1</f>
        <v>Municipio de León</v>
      </c>
      <c r="B1" s="183"/>
      <c r="C1" s="183"/>
      <c r="D1" s="44" t="s">
        <v>0</v>
      </c>
      <c r="E1" s="45">
        <f>+'Notas a los Edos Financiero'!D1</f>
        <v>2023</v>
      </c>
    </row>
    <row r="2" spans="1:5" s="51" customFormat="1" ht="18.95" customHeight="1" x14ac:dyDescent="0.25">
      <c r="A2" s="183" t="s">
        <v>471</v>
      </c>
      <c r="B2" s="183"/>
      <c r="C2" s="183"/>
      <c r="D2" s="44" t="s">
        <v>2</v>
      </c>
      <c r="E2" s="45" t="str">
        <f>+'Notas a los Edos Financiero'!D2</f>
        <v>Anual</v>
      </c>
    </row>
    <row r="3" spans="1:5" s="51" customFormat="1" ht="18.95" customHeight="1" x14ac:dyDescent="0.25">
      <c r="A3" s="183" t="str">
        <f>ESF!A3</f>
        <v>Correspondiente del 01 de Enero al 31 de Diciembre de 2023</v>
      </c>
      <c r="B3" s="183"/>
      <c r="C3" s="183"/>
      <c r="D3" s="44" t="s">
        <v>3</v>
      </c>
      <c r="E3" s="45" t="str">
        <f>+'Notas a los Edos Financiero'!D3</f>
        <v>Cuenta Pública</v>
      </c>
    </row>
    <row r="4" spans="1:5" x14ac:dyDescent="0.2">
      <c r="A4" s="47" t="s">
        <v>65</v>
      </c>
      <c r="B4" s="48"/>
      <c r="C4" s="48"/>
      <c r="D4" s="48"/>
      <c r="E4" s="48"/>
    </row>
    <row r="6" spans="1:5" x14ac:dyDescent="0.2">
      <c r="A6" s="48" t="s">
        <v>472</v>
      </c>
      <c r="B6" s="48"/>
      <c r="C6" s="48"/>
      <c r="D6" s="48"/>
    </row>
    <row r="7" spans="1:5" x14ac:dyDescent="0.2">
      <c r="A7" s="49" t="s">
        <v>67</v>
      </c>
      <c r="B7" s="49" t="s">
        <v>473</v>
      </c>
      <c r="C7" s="108">
        <v>2023</v>
      </c>
      <c r="D7" s="108">
        <v>2022</v>
      </c>
    </row>
    <row r="8" spans="1:5" x14ac:dyDescent="0.2">
      <c r="A8" s="50">
        <v>1111</v>
      </c>
      <c r="B8" s="46" t="s">
        <v>474</v>
      </c>
      <c r="C8" s="142">
        <v>137000</v>
      </c>
      <c r="D8" s="142">
        <v>137000</v>
      </c>
    </row>
    <row r="9" spans="1:5" x14ac:dyDescent="0.2">
      <c r="A9" s="50">
        <v>1112</v>
      </c>
      <c r="B9" s="46" t="s">
        <v>475</v>
      </c>
      <c r="C9" s="142">
        <v>564064700.25999999</v>
      </c>
      <c r="D9" s="142">
        <v>1407185596.7699997</v>
      </c>
    </row>
    <row r="10" spans="1:5" x14ac:dyDescent="0.2">
      <c r="A10" s="50">
        <v>1113</v>
      </c>
      <c r="B10" s="46" t="s">
        <v>476</v>
      </c>
      <c r="C10" s="142">
        <v>137749.16</v>
      </c>
      <c r="D10" s="142">
        <v>337844.52</v>
      </c>
    </row>
    <row r="11" spans="1:5" x14ac:dyDescent="0.2">
      <c r="A11" s="50">
        <v>1114</v>
      </c>
      <c r="B11" s="46" t="s">
        <v>71</v>
      </c>
      <c r="C11" s="142">
        <v>40342751.350000001</v>
      </c>
      <c r="D11" s="142">
        <v>56256766.189999998</v>
      </c>
    </row>
    <row r="12" spans="1:5" x14ac:dyDescent="0.2">
      <c r="A12" s="50">
        <v>1115</v>
      </c>
      <c r="B12" s="46" t="s">
        <v>72</v>
      </c>
      <c r="C12" s="142">
        <v>1625882408.1499999</v>
      </c>
      <c r="D12" s="142">
        <v>260381540.93000004</v>
      </c>
    </row>
    <row r="13" spans="1:5" x14ac:dyDescent="0.2">
      <c r="A13" s="50">
        <v>1116</v>
      </c>
      <c r="B13" s="46" t="s">
        <v>477</v>
      </c>
      <c r="C13" s="142">
        <v>0</v>
      </c>
      <c r="D13" s="142">
        <v>0</v>
      </c>
    </row>
    <row r="14" spans="1:5" x14ac:dyDescent="0.2">
      <c r="A14" s="50">
        <v>1119</v>
      </c>
      <c r="B14" s="46" t="s">
        <v>478</v>
      </c>
      <c r="C14" s="142">
        <v>0</v>
      </c>
      <c r="D14" s="142">
        <v>0</v>
      </c>
    </row>
    <row r="15" spans="1:5" x14ac:dyDescent="0.2">
      <c r="A15" s="56">
        <v>1110</v>
      </c>
      <c r="B15" s="116" t="s">
        <v>479</v>
      </c>
      <c r="C15" s="146">
        <f>+SUM(C8:C14)</f>
        <v>2230564608.9200001</v>
      </c>
      <c r="D15" s="146">
        <f>+SUM(D8:D14)</f>
        <v>1724298748.4099998</v>
      </c>
    </row>
    <row r="18" spans="1:4" x14ac:dyDescent="0.2">
      <c r="A18" s="48" t="s">
        <v>480</v>
      </c>
      <c r="B18" s="48"/>
      <c r="C18" s="48"/>
      <c r="D18" s="48"/>
    </row>
    <row r="19" spans="1:4" x14ac:dyDescent="0.2">
      <c r="A19" s="49" t="s">
        <v>67</v>
      </c>
      <c r="B19" s="49" t="s">
        <v>473</v>
      </c>
      <c r="C19" s="108" t="s">
        <v>481</v>
      </c>
      <c r="D19" s="108" t="s">
        <v>482</v>
      </c>
    </row>
    <row r="20" spans="1:4" x14ac:dyDescent="0.2">
      <c r="A20" s="56">
        <v>1230</v>
      </c>
      <c r="B20" s="57" t="s">
        <v>120</v>
      </c>
      <c r="C20" s="146">
        <f>+SUM(C21:C27)</f>
        <v>1768353600.2899992</v>
      </c>
      <c r="D20" s="146">
        <f>+SUM(D21:D27)</f>
        <v>1107391562.029999</v>
      </c>
    </row>
    <row r="21" spans="1:4" x14ac:dyDescent="0.2">
      <c r="A21" s="50">
        <v>1231</v>
      </c>
      <c r="B21" s="46" t="s">
        <v>121</v>
      </c>
      <c r="C21" s="142">
        <v>262604390.36000001</v>
      </c>
      <c r="D21" s="142">
        <v>30770644.810000002</v>
      </c>
    </row>
    <row r="22" spans="1:4" x14ac:dyDescent="0.2">
      <c r="A22" s="50">
        <v>1232</v>
      </c>
      <c r="B22" s="46" t="s">
        <v>122</v>
      </c>
      <c r="C22" s="142">
        <v>0</v>
      </c>
      <c r="D22" s="142">
        <v>0</v>
      </c>
    </row>
    <row r="23" spans="1:4" x14ac:dyDescent="0.2">
      <c r="A23" s="50">
        <v>1233</v>
      </c>
      <c r="B23" s="46" t="s">
        <v>123</v>
      </c>
      <c r="C23" s="142">
        <v>27030729.99000001</v>
      </c>
      <c r="D23" s="142">
        <v>0</v>
      </c>
    </row>
    <row r="24" spans="1:4" x14ac:dyDescent="0.2">
      <c r="A24" s="50">
        <v>1234</v>
      </c>
      <c r="B24" s="46" t="s">
        <v>124</v>
      </c>
      <c r="C24" s="142">
        <v>0</v>
      </c>
      <c r="D24" s="142">
        <v>0</v>
      </c>
    </row>
    <row r="25" spans="1:4" x14ac:dyDescent="0.2">
      <c r="A25" s="50">
        <v>1235</v>
      </c>
      <c r="B25" s="46" t="s">
        <v>125</v>
      </c>
      <c r="C25" s="142">
        <v>1124674588.1099992</v>
      </c>
      <c r="D25" s="142">
        <v>822341624.86999846</v>
      </c>
    </row>
    <row r="26" spans="1:4" x14ac:dyDescent="0.2">
      <c r="A26" s="50">
        <v>1236</v>
      </c>
      <c r="B26" s="46" t="s">
        <v>126</v>
      </c>
      <c r="C26" s="142">
        <v>354043891.8300001</v>
      </c>
      <c r="D26" s="142">
        <v>254279292.35000068</v>
      </c>
    </row>
    <row r="27" spans="1:4" x14ac:dyDescent="0.2">
      <c r="A27" s="50">
        <v>1239</v>
      </c>
      <c r="B27" s="46" t="s">
        <v>127</v>
      </c>
      <c r="C27" s="142">
        <v>0</v>
      </c>
      <c r="D27" s="142">
        <v>0</v>
      </c>
    </row>
    <row r="28" spans="1:4" x14ac:dyDescent="0.2">
      <c r="A28" s="56">
        <v>1240</v>
      </c>
      <c r="B28" s="57" t="s">
        <v>128</v>
      </c>
      <c r="C28" s="146">
        <f>+SUM(C29:C36)</f>
        <v>188684267.55000001</v>
      </c>
      <c r="D28" s="146">
        <f>+SUM(D29:D36)</f>
        <v>162935717.58000013</v>
      </c>
    </row>
    <row r="29" spans="1:4" x14ac:dyDescent="0.2">
      <c r="A29" s="50">
        <v>1241</v>
      </c>
      <c r="B29" s="46" t="s">
        <v>129</v>
      </c>
      <c r="C29" s="142">
        <v>28104772.979999989</v>
      </c>
      <c r="D29" s="142">
        <v>26998224.949999895</v>
      </c>
    </row>
    <row r="30" spans="1:4" x14ac:dyDescent="0.2">
      <c r="A30" s="50">
        <v>1242</v>
      </c>
      <c r="B30" s="46" t="s">
        <v>130</v>
      </c>
      <c r="C30" s="142">
        <v>8811627.1600000001</v>
      </c>
      <c r="D30" s="142">
        <v>8797827.1600000616</v>
      </c>
    </row>
    <row r="31" spans="1:4" x14ac:dyDescent="0.2">
      <c r="A31" s="50">
        <v>1243</v>
      </c>
      <c r="B31" s="46" t="s">
        <v>131</v>
      </c>
      <c r="C31" s="142">
        <v>1276927.8299999998</v>
      </c>
      <c r="D31" s="142">
        <v>1276927.8299999987</v>
      </c>
    </row>
    <row r="32" spans="1:4" x14ac:dyDescent="0.2">
      <c r="A32" s="50">
        <v>1244</v>
      </c>
      <c r="B32" s="46" t="s">
        <v>132</v>
      </c>
      <c r="C32" s="142">
        <v>116266421.59999999</v>
      </c>
      <c r="D32" s="142">
        <v>99893600.329999983</v>
      </c>
    </row>
    <row r="33" spans="1:9" x14ac:dyDescent="0.2">
      <c r="A33" s="50">
        <v>1245</v>
      </c>
      <c r="B33" s="46" t="s">
        <v>133</v>
      </c>
      <c r="C33" s="142">
        <v>15331175.59</v>
      </c>
      <c r="D33" s="142">
        <v>7240959.9100001827</v>
      </c>
    </row>
    <row r="34" spans="1:9" x14ac:dyDescent="0.2">
      <c r="A34" s="50">
        <v>1246</v>
      </c>
      <c r="B34" s="46" t="s">
        <v>134</v>
      </c>
      <c r="C34" s="142">
        <v>18893342.390000001</v>
      </c>
      <c r="D34" s="142">
        <v>18728177.400000047</v>
      </c>
    </row>
    <row r="35" spans="1:9" x14ac:dyDescent="0.2">
      <c r="A35" s="50">
        <v>1247</v>
      </c>
      <c r="B35" s="46" t="s">
        <v>135</v>
      </c>
      <c r="C35" s="142">
        <v>0</v>
      </c>
      <c r="D35" s="142">
        <v>0</v>
      </c>
    </row>
    <row r="36" spans="1:9" x14ac:dyDescent="0.2">
      <c r="A36" s="50">
        <v>1248</v>
      </c>
      <c r="B36" s="46" t="s">
        <v>136</v>
      </c>
      <c r="C36" s="142">
        <v>0</v>
      </c>
      <c r="D36" s="142">
        <v>0</v>
      </c>
    </row>
    <row r="37" spans="1:9" x14ac:dyDescent="0.2">
      <c r="A37" s="56">
        <v>1250</v>
      </c>
      <c r="B37" s="57" t="s">
        <v>140</v>
      </c>
      <c r="C37" s="146">
        <f>+SUM(C38:C42)</f>
        <v>414715.65</v>
      </c>
      <c r="D37" s="146">
        <f>+SUM(D38:D42)</f>
        <v>414715.64999999991</v>
      </c>
    </row>
    <row r="38" spans="1:9" x14ac:dyDescent="0.2">
      <c r="A38" s="50">
        <v>1251</v>
      </c>
      <c r="B38" s="46" t="s">
        <v>141</v>
      </c>
      <c r="C38" s="142">
        <v>199999.97</v>
      </c>
      <c r="D38" s="142">
        <v>199999.96999999997</v>
      </c>
    </row>
    <row r="39" spans="1:9" x14ac:dyDescent="0.2">
      <c r="A39" s="50">
        <v>1252</v>
      </c>
      <c r="B39" s="46" t="s">
        <v>142</v>
      </c>
      <c r="C39" s="142">
        <v>0</v>
      </c>
      <c r="D39" s="142">
        <v>0</v>
      </c>
    </row>
    <row r="40" spans="1:9" x14ac:dyDescent="0.2">
      <c r="A40" s="50">
        <v>1253</v>
      </c>
      <c r="B40" s="46" t="s">
        <v>143</v>
      </c>
      <c r="C40" s="142">
        <v>0</v>
      </c>
      <c r="D40" s="142">
        <v>0</v>
      </c>
    </row>
    <row r="41" spans="1:9" x14ac:dyDescent="0.2">
      <c r="A41" s="50">
        <v>1254</v>
      </c>
      <c r="B41" s="46" t="s">
        <v>144</v>
      </c>
      <c r="C41" s="142">
        <v>214715.68000000002</v>
      </c>
      <c r="D41" s="142">
        <v>214715.67999999993</v>
      </c>
    </row>
    <row r="42" spans="1:9" x14ac:dyDescent="0.2">
      <c r="A42" s="50">
        <v>1259</v>
      </c>
      <c r="B42" s="46" t="s">
        <v>145</v>
      </c>
      <c r="C42" s="142">
        <v>0</v>
      </c>
      <c r="D42" s="142">
        <v>0</v>
      </c>
    </row>
    <row r="43" spans="1:9" x14ac:dyDescent="0.2">
      <c r="A43" s="50"/>
      <c r="B43" s="116" t="s">
        <v>483</v>
      </c>
      <c r="C43" s="146">
        <f>+C20+C28+C37</f>
        <v>1957452583.4899993</v>
      </c>
      <c r="D43" s="146">
        <f>+D20+D28+D37</f>
        <v>1270741995.2599993</v>
      </c>
    </row>
    <row r="45" spans="1:9" ht="15" x14ac:dyDescent="0.25">
      <c r="A45" s="48" t="s">
        <v>484</v>
      </c>
      <c r="B45" s="48"/>
      <c r="C45" s="48"/>
      <c r="D45" s="48"/>
      <c r="F45"/>
    </row>
    <row r="46" spans="1:9" ht="15" x14ac:dyDescent="0.25">
      <c r="A46" s="49" t="s">
        <v>67</v>
      </c>
      <c r="B46" s="49" t="s">
        <v>473</v>
      </c>
      <c r="C46" s="108">
        <v>2023</v>
      </c>
      <c r="D46" s="108">
        <v>2022</v>
      </c>
      <c r="F46"/>
    </row>
    <row r="47" spans="1:9" ht="12" customHeight="1" x14ac:dyDescent="0.25">
      <c r="A47" s="56">
        <v>3210</v>
      </c>
      <c r="B47" s="57" t="s">
        <v>485</v>
      </c>
      <c r="C47" s="146">
        <v>1557657429.28</v>
      </c>
      <c r="D47" s="146">
        <v>1557780487.1400051</v>
      </c>
      <c r="E47" s="123"/>
      <c r="F47"/>
      <c r="G47" s="141"/>
      <c r="H47" s="141"/>
      <c r="I47" s="162"/>
    </row>
    <row r="48" spans="1:9" ht="12" customHeight="1" x14ac:dyDescent="0.25">
      <c r="A48" s="50"/>
      <c r="B48" s="116" t="s">
        <v>486</v>
      </c>
      <c r="C48" s="146">
        <f>+C49+C61+C89+C92</f>
        <v>838855027.84999859</v>
      </c>
      <c r="D48" s="146">
        <f>+D49+D61+D89+D92</f>
        <v>810368625.35999966</v>
      </c>
      <c r="E48" s="124"/>
      <c r="F48"/>
      <c r="G48" s="141"/>
      <c r="H48" s="141"/>
      <c r="I48" s="162"/>
    </row>
    <row r="49" spans="1:9" ht="12" customHeight="1" x14ac:dyDescent="0.25">
      <c r="A49" s="56">
        <v>5400</v>
      </c>
      <c r="B49" s="57" t="s">
        <v>398</v>
      </c>
      <c r="C49" s="146">
        <f>+C50+C52+C54+C56+C58</f>
        <v>106456176.37999998</v>
      </c>
      <c r="D49" s="146">
        <f>+D50+D52+D54+D56+D58</f>
        <v>80062379.689999998</v>
      </c>
      <c r="F49"/>
      <c r="G49" s="141"/>
      <c r="H49" s="141"/>
      <c r="I49" s="162"/>
    </row>
    <row r="50" spans="1:9" ht="12" customHeight="1" x14ac:dyDescent="0.25">
      <c r="A50" s="56">
        <v>5410</v>
      </c>
      <c r="B50" s="57" t="s">
        <v>487</v>
      </c>
      <c r="C50" s="146">
        <f>+C51</f>
        <v>106353738.35999998</v>
      </c>
      <c r="D50" s="146">
        <f>+D51</f>
        <v>78850170.989999995</v>
      </c>
      <c r="F50"/>
      <c r="G50" s="141"/>
      <c r="H50" s="141"/>
      <c r="I50" s="162"/>
    </row>
    <row r="51" spans="1:9" ht="12" customHeight="1" x14ac:dyDescent="0.25">
      <c r="A51" s="50">
        <v>5411</v>
      </c>
      <c r="B51" s="46" t="s">
        <v>400</v>
      </c>
      <c r="C51" s="142">
        <v>106353738.35999998</v>
      </c>
      <c r="D51" s="142">
        <v>78850170.989999995</v>
      </c>
      <c r="F51"/>
      <c r="G51" s="141"/>
      <c r="H51" s="141"/>
      <c r="I51" s="162"/>
    </row>
    <row r="52" spans="1:9" ht="12" customHeight="1" x14ac:dyDescent="0.25">
      <c r="A52" s="56">
        <v>5420</v>
      </c>
      <c r="B52" s="57" t="s">
        <v>488</v>
      </c>
      <c r="C52" s="146">
        <f>+C53</f>
        <v>0</v>
      </c>
      <c r="D52" s="146">
        <f>+D53</f>
        <v>0</v>
      </c>
      <c r="F52"/>
      <c r="G52" s="141"/>
      <c r="H52" s="141"/>
      <c r="I52" s="162"/>
    </row>
    <row r="53" spans="1:9" ht="12" customHeight="1" x14ac:dyDescent="0.25">
      <c r="A53" s="50">
        <v>5421</v>
      </c>
      <c r="B53" s="46" t="s">
        <v>403</v>
      </c>
      <c r="C53" s="142">
        <v>0</v>
      </c>
      <c r="D53" s="142">
        <v>0</v>
      </c>
      <c r="F53"/>
      <c r="G53" s="141"/>
      <c r="H53" s="141"/>
      <c r="I53" s="162"/>
    </row>
    <row r="54" spans="1:9" ht="12" customHeight="1" x14ac:dyDescent="0.25">
      <c r="A54" s="56">
        <v>5430</v>
      </c>
      <c r="B54" s="57" t="s">
        <v>489</v>
      </c>
      <c r="C54" s="146">
        <f>+C55</f>
        <v>102438.02</v>
      </c>
      <c r="D54" s="146">
        <f>+D55</f>
        <v>97208.7</v>
      </c>
      <c r="F54"/>
      <c r="G54" s="141"/>
      <c r="H54" s="141"/>
      <c r="I54" s="162"/>
    </row>
    <row r="55" spans="1:9" ht="12" customHeight="1" x14ac:dyDescent="0.25">
      <c r="A55" s="50">
        <v>5431</v>
      </c>
      <c r="B55" s="46" t="s">
        <v>406</v>
      </c>
      <c r="C55" s="142">
        <v>102438.02</v>
      </c>
      <c r="D55" s="142">
        <v>97208.7</v>
      </c>
      <c r="F55"/>
      <c r="G55" s="141"/>
      <c r="H55" s="141"/>
      <c r="I55" s="162"/>
    </row>
    <row r="56" spans="1:9" ht="12" customHeight="1" x14ac:dyDescent="0.25">
      <c r="A56" s="56">
        <v>5440</v>
      </c>
      <c r="B56" s="57" t="s">
        <v>490</v>
      </c>
      <c r="C56" s="146">
        <f>+C57</f>
        <v>0</v>
      </c>
      <c r="D56" s="146">
        <f>+D57</f>
        <v>1115000</v>
      </c>
      <c r="F56"/>
      <c r="G56" s="141"/>
      <c r="H56" s="141"/>
      <c r="I56" s="162"/>
    </row>
    <row r="57" spans="1:9" ht="12" customHeight="1" x14ac:dyDescent="0.25">
      <c r="A57" s="50">
        <v>5441</v>
      </c>
      <c r="B57" s="46" t="s">
        <v>490</v>
      </c>
      <c r="C57" s="142">
        <v>0</v>
      </c>
      <c r="D57" s="142">
        <v>1115000</v>
      </c>
      <c r="F57"/>
      <c r="G57" s="141"/>
      <c r="H57" s="141"/>
      <c r="I57" s="162"/>
    </row>
    <row r="58" spans="1:9" ht="12" customHeight="1" x14ac:dyDescent="0.25">
      <c r="A58" s="56">
        <v>5450</v>
      </c>
      <c r="B58" s="57" t="s">
        <v>491</v>
      </c>
      <c r="C58" s="146">
        <f>+SUM(C59:C60)</f>
        <v>0</v>
      </c>
      <c r="D58" s="146">
        <f>+SUM(D59:D60)</f>
        <v>0</v>
      </c>
      <c r="F58"/>
      <c r="G58" s="141"/>
      <c r="H58" s="141"/>
      <c r="I58" s="162"/>
    </row>
    <row r="59" spans="1:9" ht="12" customHeight="1" x14ac:dyDescent="0.25">
      <c r="A59" s="50">
        <v>5451</v>
      </c>
      <c r="B59" s="46" t="s">
        <v>410</v>
      </c>
      <c r="C59" s="142">
        <v>0</v>
      </c>
      <c r="D59" s="142">
        <v>0</v>
      </c>
      <c r="F59"/>
      <c r="G59" s="141"/>
      <c r="H59" s="141"/>
      <c r="I59" s="162"/>
    </row>
    <row r="60" spans="1:9" ht="12" customHeight="1" x14ac:dyDescent="0.25">
      <c r="A60" s="50">
        <v>5452</v>
      </c>
      <c r="B60" s="46" t="s">
        <v>411</v>
      </c>
      <c r="C60" s="142">
        <v>0</v>
      </c>
      <c r="D60" s="142">
        <v>0</v>
      </c>
      <c r="F60"/>
      <c r="G60" s="141"/>
      <c r="H60" s="141"/>
      <c r="I60" s="162"/>
    </row>
    <row r="61" spans="1:9" ht="12" customHeight="1" x14ac:dyDescent="0.25">
      <c r="A61" s="56">
        <v>5500</v>
      </c>
      <c r="B61" s="57" t="s">
        <v>412</v>
      </c>
      <c r="C61" s="146">
        <f>+C62+C71+C74+C80</f>
        <v>304936750.18000001</v>
      </c>
      <c r="D61" s="146">
        <f>+D62+D71+D74+D80</f>
        <v>215673919.32999998</v>
      </c>
      <c r="F61"/>
      <c r="G61" s="141"/>
      <c r="H61" s="141"/>
      <c r="I61" s="162"/>
    </row>
    <row r="62" spans="1:9" ht="12" customHeight="1" x14ac:dyDescent="0.25">
      <c r="A62" s="56">
        <v>5510</v>
      </c>
      <c r="B62" s="57" t="s">
        <v>413</v>
      </c>
      <c r="C62" s="146">
        <f>+SUM(C63:C70)</f>
        <v>292026266.62</v>
      </c>
      <c r="D62" s="146">
        <f>+SUM(D63:D70)</f>
        <v>204684775.19999999</v>
      </c>
      <c r="F62"/>
      <c r="G62" s="141"/>
      <c r="H62" s="141"/>
      <c r="I62" s="162"/>
    </row>
    <row r="63" spans="1:9" ht="12" customHeight="1" x14ac:dyDescent="0.25">
      <c r="A63" s="50">
        <v>5511</v>
      </c>
      <c r="B63" s="46" t="s">
        <v>414</v>
      </c>
      <c r="C63" s="142">
        <v>292602.61</v>
      </c>
      <c r="D63" s="142">
        <v>5660336.3300000001</v>
      </c>
      <c r="F63"/>
      <c r="G63" s="141"/>
      <c r="H63" s="141"/>
      <c r="I63" s="162"/>
    </row>
    <row r="64" spans="1:9" ht="12" customHeight="1" x14ac:dyDescent="0.25">
      <c r="A64" s="50">
        <v>5512</v>
      </c>
      <c r="B64" s="46" t="s">
        <v>415</v>
      </c>
      <c r="C64" s="142">
        <v>0</v>
      </c>
      <c r="D64" s="142">
        <v>0</v>
      </c>
      <c r="F64"/>
      <c r="G64" s="141"/>
      <c r="H64" s="141"/>
      <c r="I64" s="162"/>
    </row>
    <row r="65" spans="1:9" ht="12" customHeight="1" x14ac:dyDescent="0.25">
      <c r="A65" s="50">
        <v>5513</v>
      </c>
      <c r="B65" s="46" t="s">
        <v>416</v>
      </c>
      <c r="C65" s="142">
        <v>43374499.060000002</v>
      </c>
      <c r="D65" s="142">
        <v>38996931.949999996</v>
      </c>
      <c r="F65"/>
      <c r="G65" s="141"/>
      <c r="H65" s="141"/>
      <c r="I65" s="162"/>
    </row>
    <row r="66" spans="1:9" ht="12" customHeight="1" x14ac:dyDescent="0.25">
      <c r="A66" s="50">
        <v>5514</v>
      </c>
      <c r="B66" s="46" t="s">
        <v>417</v>
      </c>
      <c r="C66" s="142">
        <v>0</v>
      </c>
      <c r="D66" s="142">
        <v>0</v>
      </c>
      <c r="F66"/>
      <c r="G66" s="141"/>
      <c r="H66" s="141"/>
      <c r="I66" s="162"/>
    </row>
    <row r="67" spans="1:9" ht="12" customHeight="1" x14ac:dyDescent="0.25">
      <c r="A67" s="50">
        <v>5515</v>
      </c>
      <c r="B67" s="46" t="s">
        <v>418</v>
      </c>
      <c r="C67" s="142">
        <v>116469072.14</v>
      </c>
      <c r="D67" s="142">
        <v>127972222.94000001</v>
      </c>
      <c r="F67"/>
      <c r="G67" s="141"/>
      <c r="H67" s="141"/>
      <c r="I67" s="162"/>
    </row>
    <row r="68" spans="1:9" ht="12" customHeight="1" x14ac:dyDescent="0.25">
      <c r="A68" s="50">
        <v>5516</v>
      </c>
      <c r="B68" s="46" t="s">
        <v>419</v>
      </c>
      <c r="C68" s="142">
        <v>13058.33</v>
      </c>
      <c r="D68" s="142">
        <v>170441.47999999998</v>
      </c>
      <c r="F68"/>
      <c r="G68" s="141"/>
      <c r="H68" s="141"/>
      <c r="I68" s="162"/>
    </row>
    <row r="69" spans="1:9" ht="12" customHeight="1" x14ac:dyDescent="0.25">
      <c r="A69" s="50">
        <v>5517</v>
      </c>
      <c r="B69" s="46" t="s">
        <v>420</v>
      </c>
      <c r="C69" s="142">
        <v>22255218.390000001</v>
      </c>
      <c r="D69" s="142">
        <v>26875330.409999993</v>
      </c>
      <c r="F69"/>
      <c r="G69" s="141"/>
      <c r="H69" s="141"/>
      <c r="I69" s="162"/>
    </row>
    <row r="70" spans="1:9" ht="12" customHeight="1" x14ac:dyDescent="0.25">
      <c r="A70" s="50">
        <v>5518</v>
      </c>
      <c r="B70" s="46" t="s">
        <v>421</v>
      </c>
      <c r="C70" s="142">
        <v>109621816.09</v>
      </c>
      <c r="D70" s="142">
        <v>5009512.0900000036</v>
      </c>
      <c r="F70"/>
      <c r="G70" s="141"/>
      <c r="H70" s="141"/>
      <c r="I70" s="162"/>
    </row>
    <row r="71" spans="1:9" ht="12" customHeight="1" x14ac:dyDescent="0.25">
      <c r="A71" s="56">
        <v>5520</v>
      </c>
      <c r="B71" s="57" t="s">
        <v>422</v>
      </c>
      <c r="C71" s="146">
        <f>+SUM(C72:C73)</f>
        <v>12890000</v>
      </c>
      <c r="D71" s="146">
        <f>+SUM(D72:D73)</f>
        <v>10975000</v>
      </c>
      <c r="F71"/>
      <c r="G71" s="141"/>
      <c r="H71" s="141"/>
      <c r="I71" s="162"/>
    </row>
    <row r="72" spans="1:9" ht="12" customHeight="1" x14ac:dyDescent="0.25">
      <c r="A72" s="50">
        <v>5521</v>
      </c>
      <c r="B72" s="46" t="s">
        <v>423</v>
      </c>
      <c r="C72" s="142">
        <v>12890000</v>
      </c>
      <c r="D72" s="142">
        <v>10975000</v>
      </c>
      <c r="F72"/>
      <c r="G72" s="141"/>
      <c r="H72" s="141"/>
      <c r="I72" s="162"/>
    </row>
    <row r="73" spans="1:9" ht="12" customHeight="1" x14ac:dyDescent="0.25">
      <c r="A73" s="50">
        <v>5522</v>
      </c>
      <c r="B73" s="46" t="s">
        <v>424</v>
      </c>
      <c r="C73" s="142">
        <v>0</v>
      </c>
      <c r="D73" s="142">
        <v>0</v>
      </c>
      <c r="F73"/>
      <c r="G73" s="141"/>
      <c r="H73" s="141"/>
      <c r="I73" s="162"/>
    </row>
    <row r="74" spans="1:9" ht="12" customHeight="1" x14ac:dyDescent="0.25">
      <c r="A74" s="56">
        <v>5530</v>
      </c>
      <c r="B74" s="57" t="s">
        <v>425</v>
      </c>
      <c r="C74" s="146">
        <f>+SUM(C75:C79)</f>
        <v>20483.560000000001</v>
      </c>
      <c r="D74" s="146">
        <f>+SUM(D75:D79)</f>
        <v>14144.13</v>
      </c>
      <c r="F74"/>
      <c r="G74" s="141"/>
      <c r="H74" s="141"/>
      <c r="I74" s="162"/>
    </row>
    <row r="75" spans="1:9" ht="12" customHeight="1" x14ac:dyDescent="0.25">
      <c r="A75" s="50">
        <v>5531</v>
      </c>
      <c r="B75" s="46" t="s">
        <v>426</v>
      </c>
      <c r="C75" s="142">
        <v>0</v>
      </c>
      <c r="D75" s="142">
        <v>0</v>
      </c>
      <c r="F75"/>
      <c r="G75" s="141"/>
      <c r="H75" s="141"/>
      <c r="I75" s="162"/>
    </row>
    <row r="76" spans="1:9" ht="12" customHeight="1" x14ac:dyDescent="0.25">
      <c r="A76" s="50">
        <v>5532</v>
      </c>
      <c r="B76" s="46" t="s">
        <v>427</v>
      </c>
      <c r="C76" s="142">
        <v>0</v>
      </c>
      <c r="D76" s="142">
        <v>0</v>
      </c>
      <c r="F76"/>
      <c r="G76" s="141"/>
      <c r="H76" s="141"/>
      <c r="I76" s="162"/>
    </row>
    <row r="77" spans="1:9" ht="12" customHeight="1" x14ac:dyDescent="0.25">
      <c r="A77" s="50">
        <v>5533</v>
      </c>
      <c r="B77" s="46" t="s">
        <v>428</v>
      </c>
      <c r="C77" s="142">
        <v>0</v>
      </c>
      <c r="D77" s="142">
        <v>0</v>
      </c>
      <c r="F77"/>
      <c r="G77" s="141"/>
      <c r="H77" s="141"/>
      <c r="I77" s="162"/>
    </row>
    <row r="78" spans="1:9" ht="12" customHeight="1" x14ac:dyDescent="0.25">
      <c r="A78" s="50">
        <v>5534</v>
      </c>
      <c r="B78" s="46" t="s">
        <v>429</v>
      </c>
      <c r="C78" s="142">
        <v>0</v>
      </c>
      <c r="D78" s="142">
        <v>0</v>
      </c>
      <c r="F78"/>
      <c r="G78" s="141"/>
      <c r="H78" s="141"/>
      <c r="I78" s="162"/>
    </row>
    <row r="79" spans="1:9" ht="12" customHeight="1" x14ac:dyDescent="0.25">
      <c r="A79" s="50">
        <v>5535</v>
      </c>
      <c r="B79" s="46" t="s">
        <v>430</v>
      </c>
      <c r="C79" s="142">
        <v>20483.560000000001</v>
      </c>
      <c r="D79" s="142">
        <v>14144.13</v>
      </c>
      <c r="F79"/>
      <c r="G79" s="141"/>
      <c r="H79" s="141"/>
      <c r="I79" s="162"/>
    </row>
    <row r="80" spans="1:9" ht="12" customHeight="1" x14ac:dyDescent="0.25">
      <c r="A80" s="56">
        <v>5590</v>
      </c>
      <c r="B80" s="57" t="s">
        <v>431</v>
      </c>
      <c r="C80" s="142">
        <f>+SUM(C81:C88)</f>
        <v>0</v>
      </c>
      <c r="D80" s="142">
        <f>+SUM(D81:D88)</f>
        <v>0</v>
      </c>
      <c r="F80"/>
      <c r="G80" s="141"/>
      <c r="H80" s="141"/>
      <c r="I80" s="162"/>
    </row>
    <row r="81" spans="1:9" ht="12" customHeight="1" x14ac:dyDescent="0.25">
      <c r="A81" s="50">
        <v>5591</v>
      </c>
      <c r="B81" s="46" t="s">
        <v>432</v>
      </c>
      <c r="C81" s="142">
        <v>0</v>
      </c>
      <c r="D81" s="142">
        <v>0</v>
      </c>
      <c r="F81"/>
      <c r="G81" s="141"/>
      <c r="H81" s="141"/>
      <c r="I81" s="162"/>
    </row>
    <row r="82" spans="1:9" ht="12" customHeight="1" x14ac:dyDescent="0.25">
      <c r="A82" s="50">
        <v>5592</v>
      </c>
      <c r="B82" s="46" t="s">
        <v>433</v>
      </c>
      <c r="C82" s="142">
        <v>0</v>
      </c>
      <c r="D82" s="142">
        <v>0</v>
      </c>
      <c r="F82"/>
      <c r="G82" s="141"/>
      <c r="H82" s="141"/>
      <c r="I82" s="162"/>
    </row>
    <row r="83" spans="1:9" ht="12" customHeight="1" x14ac:dyDescent="0.25">
      <c r="A83" s="50">
        <v>5593</v>
      </c>
      <c r="B83" s="46" t="s">
        <v>434</v>
      </c>
      <c r="C83" s="142">
        <v>0</v>
      </c>
      <c r="D83" s="142">
        <v>0</v>
      </c>
      <c r="F83"/>
      <c r="G83" s="141"/>
      <c r="H83" s="141"/>
      <c r="I83" s="162"/>
    </row>
    <row r="84" spans="1:9" ht="12" customHeight="1" x14ac:dyDescent="0.25">
      <c r="A84" s="50">
        <v>5594</v>
      </c>
      <c r="B84" s="46" t="s">
        <v>492</v>
      </c>
      <c r="C84" s="142">
        <v>0</v>
      </c>
      <c r="D84" s="142">
        <v>0</v>
      </c>
      <c r="F84"/>
      <c r="G84" s="141"/>
      <c r="H84" s="141"/>
      <c r="I84" s="162"/>
    </row>
    <row r="85" spans="1:9" ht="12" customHeight="1" x14ac:dyDescent="0.25">
      <c r="A85" s="50">
        <v>5595</v>
      </c>
      <c r="B85" s="46" t="s">
        <v>436</v>
      </c>
      <c r="C85" s="142">
        <v>0</v>
      </c>
      <c r="D85" s="142">
        <v>0</v>
      </c>
      <c r="F85"/>
      <c r="G85" s="141"/>
      <c r="H85" s="141"/>
      <c r="I85" s="162"/>
    </row>
    <row r="86" spans="1:9" ht="12" customHeight="1" x14ac:dyDescent="0.25">
      <c r="A86" s="50">
        <v>5596</v>
      </c>
      <c r="B86" s="46" t="s">
        <v>327</v>
      </c>
      <c r="C86" s="142">
        <v>0</v>
      </c>
      <c r="D86" s="142">
        <v>0</v>
      </c>
      <c r="F86"/>
      <c r="G86" s="141"/>
      <c r="H86" s="141"/>
      <c r="I86" s="162"/>
    </row>
    <row r="87" spans="1:9" ht="12" customHeight="1" x14ac:dyDescent="0.25">
      <c r="A87" s="50">
        <v>5597</v>
      </c>
      <c r="B87" s="46" t="s">
        <v>437</v>
      </c>
      <c r="C87" s="142">
        <v>0</v>
      </c>
      <c r="D87" s="142">
        <v>0</v>
      </c>
      <c r="F87"/>
      <c r="G87" s="141"/>
      <c r="H87" s="141"/>
      <c r="I87" s="162"/>
    </row>
    <row r="88" spans="1:9" ht="12" customHeight="1" x14ac:dyDescent="0.25">
      <c r="A88" s="50">
        <v>5599</v>
      </c>
      <c r="B88" s="46" t="s">
        <v>439</v>
      </c>
      <c r="C88" s="142">
        <v>0</v>
      </c>
      <c r="D88" s="142">
        <v>0</v>
      </c>
      <c r="F88"/>
      <c r="G88" s="141"/>
      <c r="H88" s="141"/>
      <c r="I88" s="162"/>
    </row>
    <row r="89" spans="1:9" ht="12" customHeight="1" x14ac:dyDescent="0.25">
      <c r="A89" s="56">
        <v>5600</v>
      </c>
      <c r="B89" s="57" t="s">
        <v>440</v>
      </c>
      <c r="C89" s="146">
        <f>+C90</f>
        <v>493325560.38999999</v>
      </c>
      <c r="D89" s="146">
        <f>+D90</f>
        <v>508443533.16000003</v>
      </c>
      <c r="F89"/>
      <c r="G89" s="141"/>
      <c r="H89" s="141"/>
      <c r="I89" s="162"/>
    </row>
    <row r="90" spans="1:9" ht="12" customHeight="1" x14ac:dyDescent="0.25">
      <c r="A90" s="56">
        <v>5610</v>
      </c>
      <c r="B90" s="57" t="s">
        <v>441</v>
      </c>
      <c r="C90" s="146">
        <f>+C91</f>
        <v>493325560.38999999</v>
      </c>
      <c r="D90" s="146">
        <f>+D91</f>
        <v>508443533.16000003</v>
      </c>
      <c r="F90"/>
      <c r="G90" s="141"/>
      <c r="H90" s="141"/>
      <c r="I90" s="162"/>
    </row>
    <row r="91" spans="1:9" ht="12" customHeight="1" x14ac:dyDescent="0.25">
      <c r="A91" s="50">
        <v>5611</v>
      </c>
      <c r="B91" s="46" t="s">
        <v>442</v>
      </c>
      <c r="C91" s="142">
        <v>493325560.38999999</v>
      </c>
      <c r="D91" s="142">
        <v>508443533.16000003</v>
      </c>
      <c r="F91"/>
      <c r="G91" s="141"/>
      <c r="H91" s="141"/>
      <c r="I91" s="162"/>
    </row>
    <row r="92" spans="1:9" ht="12" customHeight="1" x14ac:dyDescent="0.25">
      <c r="A92" s="56">
        <v>2110</v>
      </c>
      <c r="B92" s="117" t="s">
        <v>493</v>
      </c>
      <c r="C92" s="146">
        <f>+SUM(C93:C97)</f>
        <v>-65863459.100001439</v>
      </c>
      <c r="D92" s="146">
        <f>+SUM(D93:D97)</f>
        <v>6188793.1799995489</v>
      </c>
      <c r="F92"/>
      <c r="G92" s="141"/>
      <c r="H92" s="141"/>
      <c r="I92" s="162"/>
    </row>
    <row r="93" spans="1:9" ht="12" customHeight="1" x14ac:dyDescent="0.25">
      <c r="A93" s="50">
        <v>2111</v>
      </c>
      <c r="B93" s="46" t="s">
        <v>494</v>
      </c>
      <c r="C93" s="142">
        <v>0</v>
      </c>
      <c r="D93" s="142">
        <v>0</v>
      </c>
      <c r="F93"/>
      <c r="G93" s="141"/>
      <c r="H93" s="141"/>
      <c r="I93" s="162"/>
    </row>
    <row r="94" spans="1:9" ht="12" customHeight="1" x14ac:dyDescent="0.25">
      <c r="A94" s="50">
        <v>2112</v>
      </c>
      <c r="B94" s="46" t="s">
        <v>495</v>
      </c>
      <c r="C94" s="142">
        <v>-88552008.310001448</v>
      </c>
      <c r="D94" s="142">
        <v>-9959371.3000004701</v>
      </c>
      <c r="F94"/>
      <c r="G94" s="141"/>
      <c r="H94" s="141"/>
      <c r="I94" s="162"/>
    </row>
    <row r="95" spans="1:9" ht="12" customHeight="1" x14ac:dyDescent="0.25">
      <c r="A95" s="50">
        <v>2112</v>
      </c>
      <c r="B95" s="46" t="s">
        <v>496</v>
      </c>
      <c r="C95" s="142">
        <v>22688549.210000008</v>
      </c>
      <c r="D95" s="159">
        <v>16148164.480000019</v>
      </c>
      <c r="F95"/>
      <c r="G95" s="141"/>
      <c r="H95" s="141"/>
      <c r="I95" s="162"/>
    </row>
    <row r="96" spans="1:9" ht="12" customHeight="1" x14ac:dyDescent="0.25">
      <c r="A96" s="50">
        <v>2115</v>
      </c>
      <c r="B96" s="46" t="s">
        <v>497</v>
      </c>
      <c r="C96" s="142">
        <v>0</v>
      </c>
      <c r="D96" s="142">
        <v>0</v>
      </c>
      <c r="F96"/>
      <c r="G96" s="141"/>
      <c r="H96" s="141"/>
      <c r="I96" s="162"/>
    </row>
    <row r="97" spans="1:9" ht="12" customHeight="1" x14ac:dyDescent="0.25">
      <c r="A97" s="50">
        <v>2114</v>
      </c>
      <c r="B97" s="46" t="s">
        <v>498</v>
      </c>
      <c r="C97" s="142">
        <v>0</v>
      </c>
      <c r="D97" s="142">
        <v>0</v>
      </c>
      <c r="F97"/>
      <c r="G97" s="141"/>
      <c r="H97" s="141"/>
      <c r="I97" s="162"/>
    </row>
    <row r="98" spans="1:9" ht="9.9499999999999993" customHeight="1" x14ac:dyDescent="0.25">
      <c r="A98" s="50"/>
      <c r="B98" s="116" t="s">
        <v>499</v>
      </c>
      <c r="C98" s="146">
        <f>+C100+C103+C109+C111+C113+C121+C131</f>
        <v>-39366518.670001589</v>
      </c>
      <c r="D98" s="146">
        <f>+D100+D103+D109+D111+D113+D121+D131</f>
        <v>25722757.139999982</v>
      </c>
      <c r="F98"/>
      <c r="G98" s="141"/>
      <c r="H98" s="141"/>
      <c r="I98" s="162"/>
    </row>
    <row r="99" spans="1:9" ht="11.25" customHeight="1" x14ac:dyDescent="0.2">
      <c r="A99" s="56">
        <v>4300</v>
      </c>
      <c r="B99" s="125" t="s">
        <v>42</v>
      </c>
      <c r="C99" s="142">
        <v>0</v>
      </c>
      <c r="D99" s="142">
        <v>0</v>
      </c>
      <c r="G99" s="141"/>
      <c r="H99" s="141"/>
      <c r="I99" s="162"/>
    </row>
    <row r="100" spans="1:9" ht="11.25" customHeight="1" x14ac:dyDescent="0.2">
      <c r="A100" s="56">
        <v>4310</v>
      </c>
      <c r="B100" s="125" t="s">
        <v>312</v>
      </c>
      <c r="C100" s="142">
        <v>0</v>
      </c>
      <c r="D100" s="142">
        <v>0</v>
      </c>
      <c r="G100" s="141"/>
      <c r="H100" s="141"/>
      <c r="I100" s="162"/>
    </row>
    <row r="101" spans="1:9" ht="11.25" customHeight="1" x14ac:dyDescent="0.2">
      <c r="A101" s="50">
        <v>4311</v>
      </c>
      <c r="B101" s="126" t="s">
        <v>313</v>
      </c>
      <c r="C101" s="142">
        <v>0</v>
      </c>
      <c r="D101" s="142">
        <v>0</v>
      </c>
      <c r="G101" s="141"/>
      <c r="H101" s="141"/>
      <c r="I101" s="162"/>
    </row>
    <row r="102" spans="1:9" ht="11.25" customHeight="1" x14ac:dyDescent="0.2">
      <c r="A102" s="50">
        <v>4319</v>
      </c>
      <c r="B102" s="126" t="s">
        <v>314</v>
      </c>
      <c r="C102" s="142">
        <v>0</v>
      </c>
      <c r="D102" s="142">
        <v>0</v>
      </c>
      <c r="G102" s="141"/>
      <c r="H102" s="141"/>
      <c r="I102" s="162"/>
    </row>
    <row r="103" spans="1:9" ht="11.25" customHeight="1" x14ac:dyDescent="0.2">
      <c r="A103" s="56">
        <v>4320</v>
      </c>
      <c r="B103" s="125" t="s">
        <v>315</v>
      </c>
      <c r="C103" s="146">
        <f>+SUM(C104:C108)</f>
        <v>10597.57</v>
      </c>
      <c r="D103" s="146">
        <f>+SUM(D104:D108)</f>
        <v>7446.5599999999995</v>
      </c>
      <c r="G103" s="141"/>
      <c r="H103" s="141"/>
      <c r="I103" s="162"/>
    </row>
    <row r="104" spans="1:9" ht="11.25" customHeight="1" x14ac:dyDescent="0.2">
      <c r="A104" s="50">
        <v>4321</v>
      </c>
      <c r="B104" s="126" t="s">
        <v>316</v>
      </c>
      <c r="C104" s="142">
        <v>0</v>
      </c>
      <c r="D104" s="142">
        <v>0</v>
      </c>
      <c r="G104" s="141"/>
      <c r="H104" s="141"/>
      <c r="I104" s="162"/>
    </row>
    <row r="105" spans="1:9" ht="11.25" customHeight="1" x14ac:dyDescent="0.2">
      <c r="A105" s="50">
        <v>4322</v>
      </c>
      <c r="B105" s="126" t="s">
        <v>317</v>
      </c>
      <c r="C105" s="142">
        <v>0</v>
      </c>
      <c r="D105" s="142">
        <v>0</v>
      </c>
      <c r="G105" s="141"/>
      <c r="H105" s="141"/>
      <c r="I105" s="162"/>
    </row>
    <row r="106" spans="1:9" ht="11.25" customHeight="1" x14ac:dyDescent="0.2">
      <c r="A106" s="50">
        <v>4323</v>
      </c>
      <c r="B106" s="126" t="s">
        <v>318</v>
      </c>
      <c r="C106" s="142">
        <v>0</v>
      </c>
      <c r="D106" s="142">
        <v>0</v>
      </c>
      <c r="G106" s="141"/>
      <c r="H106" s="141"/>
      <c r="I106" s="162"/>
    </row>
    <row r="107" spans="1:9" ht="11.25" customHeight="1" x14ac:dyDescent="0.2">
      <c r="A107" s="50">
        <v>4324</v>
      </c>
      <c r="B107" s="126" t="s">
        <v>319</v>
      </c>
      <c r="C107" s="142">
        <v>0</v>
      </c>
      <c r="D107" s="142">
        <v>0</v>
      </c>
      <c r="G107" s="141"/>
      <c r="H107" s="141"/>
      <c r="I107" s="162"/>
    </row>
    <row r="108" spans="1:9" ht="11.25" customHeight="1" x14ac:dyDescent="0.2">
      <c r="A108" s="50">
        <v>4325</v>
      </c>
      <c r="B108" s="126" t="s">
        <v>320</v>
      </c>
      <c r="C108" s="142">
        <v>10597.57</v>
      </c>
      <c r="D108" s="142">
        <v>7446.5599999999995</v>
      </c>
      <c r="G108" s="141"/>
      <c r="H108" s="141"/>
      <c r="I108" s="162"/>
    </row>
    <row r="109" spans="1:9" ht="11.25" customHeight="1" x14ac:dyDescent="0.2">
      <c r="A109" s="56">
        <v>4330</v>
      </c>
      <c r="B109" s="125" t="s">
        <v>321</v>
      </c>
      <c r="C109" s="142">
        <f>+C110</f>
        <v>0</v>
      </c>
      <c r="D109" s="142">
        <f>+D110</f>
        <v>0</v>
      </c>
      <c r="G109" s="141"/>
      <c r="H109" s="141"/>
      <c r="I109" s="162"/>
    </row>
    <row r="110" spans="1:9" ht="11.25" customHeight="1" x14ac:dyDescent="0.2">
      <c r="A110" s="50">
        <v>4331</v>
      </c>
      <c r="B110" s="126" t="s">
        <v>321</v>
      </c>
      <c r="C110" s="142">
        <v>0</v>
      </c>
      <c r="D110" s="142">
        <v>0</v>
      </c>
      <c r="G110" s="141"/>
      <c r="H110" s="141"/>
      <c r="I110" s="162"/>
    </row>
    <row r="111" spans="1:9" ht="11.25" customHeight="1" x14ac:dyDescent="0.2">
      <c r="A111" s="56">
        <v>4340</v>
      </c>
      <c r="B111" s="125" t="s">
        <v>322</v>
      </c>
      <c r="C111" s="146">
        <f>+C112</f>
        <v>1430000</v>
      </c>
      <c r="D111" s="146">
        <f>+D112</f>
        <v>0</v>
      </c>
      <c r="G111" s="141"/>
      <c r="H111" s="141"/>
      <c r="I111" s="162"/>
    </row>
    <row r="112" spans="1:9" ht="11.25" customHeight="1" x14ac:dyDescent="0.2">
      <c r="A112" s="50">
        <v>4341</v>
      </c>
      <c r="B112" s="126" t="s">
        <v>322</v>
      </c>
      <c r="C112" s="142">
        <v>1430000</v>
      </c>
      <c r="D112" s="142">
        <v>0</v>
      </c>
      <c r="G112" s="141"/>
      <c r="H112" s="141"/>
      <c r="I112" s="162"/>
    </row>
    <row r="113" spans="1:9" ht="11.25" customHeight="1" x14ac:dyDescent="0.2">
      <c r="A113" s="56">
        <v>4390</v>
      </c>
      <c r="B113" s="125" t="s">
        <v>323</v>
      </c>
      <c r="C113" s="142">
        <v>0</v>
      </c>
      <c r="D113" s="142">
        <v>0</v>
      </c>
      <c r="G113" s="141"/>
      <c r="H113" s="141"/>
      <c r="I113" s="162"/>
    </row>
    <row r="114" spans="1:9" ht="11.25" customHeight="1" x14ac:dyDescent="0.2">
      <c r="A114" s="50">
        <v>4392</v>
      </c>
      <c r="B114" s="126" t="s">
        <v>324</v>
      </c>
      <c r="C114" s="142">
        <v>0</v>
      </c>
      <c r="D114" s="142">
        <v>0</v>
      </c>
      <c r="G114" s="141"/>
      <c r="H114" s="141"/>
      <c r="I114" s="162"/>
    </row>
    <row r="115" spans="1:9" ht="11.25" customHeight="1" x14ac:dyDescent="0.2">
      <c r="A115" s="50">
        <v>4393</v>
      </c>
      <c r="B115" s="126" t="s">
        <v>325</v>
      </c>
      <c r="C115" s="142">
        <v>0</v>
      </c>
      <c r="D115" s="142">
        <v>0</v>
      </c>
      <c r="G115" s="141"/>
      <c r="H115" s="141"/>
      <c r="I115" s="162"/>
    </row>
    <row r="116" spans="1:9" ht="11.25" customHeight="1" x14ac:dyDescent="0.2">
      <c r="A116" s="50">
        <v>4394</v>
      </c>
      <c r="B116" s="126" t="s">
        <v>326</v>
      </c>
      <c r="C116" s="142">
        <v>0</v>
      </c>
      <c r="D116" s="142">
        <v>0</v>
      </c>
      <c r="G116" s="141"/>
      <c r="H116" s="141"/>
      <c r="I116" s="162"/>
    </row>
    <row r="117" spans="1:9" ht="11.25" customHeight="1" x14ac:dyDescent="0.2">
      <c r="A117" s="50">
        <v>4395</v>
      </c>
      <c r="B117" s="126" t="s">
        <v>327</v>
      </c>
      <c r="C117" s="142">
        <v>0</v>
      </c>
      <c r="D117" s="142">
        <v>0</v>
      </c>
      <c r="G117" s="141"/>
      <c r="H117" s="141"/>
      <c r="I117" s="162"/>
    </row>
    <row r="118" spans="1:9" ht="11.25" customHeight="1" x14ac:dyDescent="0.2">
      <c r="A118" s="50">
        <v>4396</v>
      </c>
      <c r="B118" s="126" t="s">
        <v>328</v>
      </c>
      <c r="C118" s="142">
        <v>0</v>
      </c>
      <c r="D118" s="142">
        <v>0</v>
      </c>
      <c r="G118" s="141"/>
      <c r="H118" s="141"/>
      <c r="I118" s="162"/>
    </row>
    <row r="119" spans="1:9" ht="11.25" customHeight="1" x14ac:dyDescent="0.2">
      <c r="A119" s="50">
        <v>4397</v>
      </c>
      <c r="B119" s="126" t="s">
        <v>329</v>
      </c>
      <c r="C119" s="142">
        <v>0</v>
      </c>
      <c r="D119" s="142">
        <v>0</v>
      </c>
      <c r="G119" s="141"/>
      <c r="H119" s="141"/>
      <c r="I119" s="162"/>
    </row>
    <row r="120" spans="1:9" ht="11.25" customHeight="1" x14ac:dyDescent="0.2">
      <c r="A120" s="50">
        <v>4399</v>
      </c>
      <c r="B120" s="126" t="s">
        <v>323</v>
      </c>
      <c r="C120" s="142">
        <v>0</v>
      </c>
      <c r="D120" s="142">
        <v>0</v>
      </c>
      <c r="G120" s="141"/>
      <c r="H120" s="141"/>
      <c r="I120" s="162"/>
    </row>
    <row r="121" spans="1:9" ht="11.25" customHeight="1" x14ac:dyDescent="0.25">
      <c r="A121" s="56">
        <v>1120</v>
      </c>
      <c r="B121" s="117" t="s">
        <v>500</v>
      </c>
      <c r="C121" s="146">
        <f>+SUM(C122:C130)</f>
        <v>39005536.590000033</v>
      </c>
      <c r="D121" s="146">
        <f>+SUM(D122:D130)</f>
        <v>25715310.579999983</v>
      </c>
      <c r="F121"/>
      <c r="G121" s="141"/>
      <c r="H121" s="141"/>
      <c r="I121" s="162"/>
    </row>
    <row r="122" spans="1:9" customFormat="1" ht="11.25" customHeight="1" x14ac:dyDescent="0.25">
      <c r="A122" s="50">
        <v>1124</v>
      </c>
      <c r="B122" s="115" t="s">
        <v>501</v>
      </c>
      <c r="C122" s="142">
        <v>0</v>
      </c>
      <c r="D122" s="142">
        <v>0</v>
      </c>
      <c r="G122" s="161"/>
      <c r="H122" s="161"/>
      <c r="I122" s="162"/>
    </row>
    <row r="123" spans="1:9" ht="11.25" customHeight="1" x14ac:dyDescent="0.25">
      <c r="A123" s="50">
        <v>1124</v>
      </c>
      <c r="B123" s="115" t="s">
        <v>502</v>
      </c>
      <c r="C123" s="142">
        <v>0</v>
      </c>
      <c r="D123" s="142">
        <v>0</v>
      </c>
      <c r="F123"/>
      <c r="G123" s="141"/>
      <c r="H123" s="141"/>
      <c r="I123" s="162"/>
    </row>
    <row r="124" spans="1:9" ht="11.25" customHeight="1" x14ac:dyDescent="0.25">
      <c r="A124" s="50">
        <v>1124</v>
      </c>
      <c r="B124" s="115" t="s">
        <v>503</v>
      </c>
      <c r="C124" s="142">
        <v>0</v>
      </c>
      <c r="D124" s="142">
        <v>0</v>
      </c>
      <c r="F124"/>
      <c r="G124" s="141"/>
      <c r="H124" s="141"/>
      <c r="I124" s="162"/>
    </row>
    <row r="125" spans="1:9" ht="11.25" customHeight="1" x14ac:dyDescent="0.25">
      <c r="A125" s="50">
        <v>1124</v>
      </c>
      <c r="B125" s="115" t="s">
        <v>504</v>
      </c>
      <c r="C125" s="142">
        <v>0</v>
      </c>
      <c r="D125" s="142">
        <v>0</v>
      </c>
      <c r="F125"/>
      <c r="G125" s="141"/>
      <c r="H125" s="141"/>
      <c r="I125" s="162"/>
    </row>
    <row r="126" spans="1:9" ht="11.25" customHeight="1" x14ac:dyDescent="0.25">
      <c r="A126" s="50">
        <v>1124</v>
      </c>
      <c r="B126" s="115" t="s">
        <v>505</v>
      </c>
      <c r="C126" s="142">
        <v>0</v>
      </c>
      <c r="D126" s="142">
        <v>0</v>
      </c>
      <c r="F126"/>
      <c r="G126" s="141"/>
      <c r="H126" s="141"/>
      <c r="I126" s="162"/>
    </row>
    <row r="127" spans="1:9" ht="11.25" customHeight="1" x14ac:dyDescent="0.25">
      <c r="A127" s="50">
        <v>1124</v>
      </c>
      <c r="B127" s="115" t="s">
        <v>506</v>
      </c>
      <c r="C127" s="160">
        <v>39005536.590000033</v>
      </c>
      <c r="D127" s="160">
        <v>25715310.579999983</v>
      </c>
      <c r="F127"/>
      <c r="G127" s="141"/>
      <c r="H127" s="141"/>
      <c r="I127" s="162"/>
    </row>
    <row r="128" spans="1:9" ht="11.25" customHeight="1" x14ac:dyDescent="0.25">
      <c r="A128" s="50">
        <v>1122</v>
      </c>
      <c r="B128" s="115" t="s">
        <v>507</v>
      </c>
      <c r="C128" s="142">
        <v>0</v>
      </c>
      <c r="D128" s="142">
        <v>0</v>
      </c>
      <c r="F128"/>
      <c r="G128" s="141"/>
      <c r="H128" s="141"/>
      <c r="I128" s="162"/>
    </row>
    <row r="129" spans="1:9" ht="11.25" customHeight="1" x14ac:dyDescent="0.25">
      <c r="A129" s="50">
        <v>1122</v>
      </c>
      <c r="B129" s="115" t="s">
        <v>508</v>
      </c>
      <c r="C129" s="142">
        <v>0</v>
      </c>
      <c r="D129" s="142">
        <v>0</v>
      </c>
      <c r="F129"/>
      <c r="G129" s="141"/>
      <c r="H129" s="141"/>
      <c r="I129" s="162"/>
    </row>
    <row r="130" spans="1:9" ht="11.25" customHeight="1" x14ac:dyDescent="0.25">
      <c r="A130" s="50">
        <v>1122</v>
      </c>
      <c r="B130" s="115" t="s">
        <v>509</v>
      </c>
      <c r="C130" s="142">
        <v>0</v>
      </c>
      <c r="D130" s="142">
        <v>0</v>
      </c>
      <c r="F130"/>
      <c r="G130" s="141"/>
      <c r="H130" s="141"/>
      <c r="I130" s="162"/>
    </row>
    <row r="131" spans="1:9" ht="11.25" customHeight="1" x14ac:dyDescent="0.25">
      <c r="A131" s="56">
        <v>5120</v>
      </c>
      <c r="B131" s="117" t="s">
        <v>110</v>
      </c>
      <c r="C131" s="146">
        <f>+C132</f>
        <v>-79812652.830001622</v>
      </c>
      <c r="D131" s="146">
        <f>+D132</f>
        <v>0</v>
      </c>
      <c r="F131"/>
      <c r="G131" s="141"/>
      <c r="H131" s="141"/>
      <c r="I131" s="162"/>
    </row>
    <row r="132" spans="1:9" ht="11.25" customHeight="1" x14ac:dyDescent="0.25">
      <c r="A132" s="50">
        <v>5120</v>
      </c>
      <c r="B132" s="115" t="s">
        <v>110</v>
      </c>
      <c r="C132" s="142">
        <v>-79812652.830001622</v>
      </c>
      <c r="D132" s="142">
        <v>0</v>
      </c>
      <c r="F132"/>
      <c r="G132" s="141"/>
      <c r="H132" s="141"/>
      <c r="I132" s="162"/>
    </row>
    <row r="133" spans="1:9" ht="15" x14ac:dyDescent="0.25">
      <c r="A133" s="50"/>
      <c r="B133" s="118" t="s">
        <v>510</v>
      </c>
      <c r="C133" s="146">
        <f>+C47+C48-C98</f>
        <v>2435878975.8000002</v>
      </c>
      <c r="D133" s="146">
        <f>+D47+D48-D98</f>
        <v>2342426355.3600049</v>
      </c>
      <c r="F133"/>
      <c r="G133" s="141"/>
      <c r="H133" s="141"/>
      <c r="I133" s="162"/>
    </row>
    <row r="134" spans="1:9" ht="9.9499999999999993" customHeight="1" x14ac:dyDescent="0.25">
      <c r="F134"/>
    </row>
    <row r="135" spans="1:9" ht="9.9499999999999993" customHeight="1" x14ac:dyDescent="0.25">
      <c r="B135" s="38" t="s">
        <v>63</v>
      </c>
      <c r="F135"/>
    </row>
    <row r="136" spans="1:9" x14ac:dyDescent="0.2">
      <c r="C136" s="141"/>
      <c r="D136" s="141"/>
      <c r="E136" s="141"/>
    </row>
    <row r="137" spans="1:9" x14ac:dyDescent="0.2">
      <c r="C137" s="141"/>
      <c r="D137" s="141"/>
      <c r="E137" s="141"/>
    </row>
    <row r="138" spans="1:9" x14ac:dyDescent="0.2">
      <c r="C138" s="142"/>
      <c r="D138" s="142"/>
      <c r="E138" s="14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:D7 C46"/>
    <dataValidation allowBlank="1" showInputMessage="1" showErrorMessage="1" prompt="Saldo al 31 de diciembre del año anterior que se presenta" sqref="D46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98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98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21" t="s">
        <v>516</v>
      </c>
    </row>
    <row r="13" spans="1:2" ht="15" customHeight="1" x14ac:dyDescent="0.2">
      <c r="A13" s="98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13" t="s">
        <v>518</v>
      </c>
      <c r="B16" s="112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8" ma:contentTypeDescription="Crear nuevo documento." ma:contentTypeScope="" ma:versionID="c12f186295dd31dcc4c1d0248adbd4a5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1a7f88cde44c81af125d865642c5f688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Supervisión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Supervisión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  <ds:schemaRef ds:uri="6a736219-60a6-4588-99c6-d211cb04f3e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9DE519-4E55-421A-851B-AD32FAE50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2024-02-15T21:55:50Z</cp:lastPrinted>
  <dcterms:created xsi:type="dcterms:W3CDTF">2012-12-11T20:36:24Z</dcterms:created>
  <dcterms:modified xsi:type="dcterms:W3CDTF">2024-02-15T21:57:57Z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</Properties>
</file>